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2\24-22 US program studiów na kierunku Energetyka I stopień - profil praktyczny\"/>
    </mc:Choice>
  </mc:AlternateContent>
  <xr:revisionPtr revIDLastSave="0" documentId="13_ncr:1_{CA09A6D3-7904-44A6-874F-7D481F08155E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Główny!$A$1:$AR$52</definedName>
    <definedName name="_xlnm.Print_Area" localSheetId="2">IŚ!$A$1:$AR$35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3" l="1"/>
  <c r="AM16" i="3" s="1"/>
  <c r="AO16" i="3"/>
  <c r="AP16" i="3"/>
  <c r="AQ16" i="3"/>
  <c r="AR16" i="3"/>
  <c r="AN17" i="3"/>
  <c r="AM17" i="3" s="1"/>
  <c r="AO17" i="3"/>
  <c r="AP17" i="3"/>
  <c r="AQ17" i="3"/>
  <c r="AR17" i="3"/>
  <c r="AN18" i="3"/>
  <c r="AM18" i="3" s="1"/>
  <c r="AO18" i="3"/>
  <c r="AP18" i="3"/>
  <c r="AQ18" i="3"/>
  <c r="AR18" i="3"/>
  <c r="AN19" i="3"/>
  <c r="AO19" i="3"/>
  <c r="AM19" i="3" s="1"/>
  <c r="AP19" i="3"/>
  <c r="AQ19" i="3"/>
  <c r="AR19" i="3"/>
  <c r="AN20" i="3"/>
  <c r="AO20" i="3"/>
  <c r="AM20" i="3" s="1"/>
  <c r="AP20" i="3"/>
  <c r="AQ20" i="3"/>
  <c r="AR20" i="3"/>
  <c r="AN21" i="3"/>
  <c r="AM21" i="3" s="1"/>
  <c r="AO21" i="3"/>
  <c r="AP21" i="3"/>
  <c r="AQ21" i="3"/>
  <c r="AR21" i="3"/>
  <c r="AN22" i="3"/>
  <c r="AM22" i="3" s="1"/>
  <c r="AO22" i="3"/>
  <c r="AP22" i="3"/>
  <c r="AQ22" i="3"/>
  <c r="AR22" i="3"/>
  <c r="AN23" i="3"/>
  <c r="AO23" i="3"/>
  <c r="AM23" i="3" s="1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4" i="3" l="1"/>
  <c r="AM25" i="3"/>
  <c r="AM26" i="3"/>
  <c r="AM27" i="3"/>
  <c r="AN20" i="2" l="1"/>
  <c r="AO20" i="2"/>
  <c r="AP20" i="2"/>
  <c r="AQ20" i="2"/>
  <c r="AR20" i="2"/>
  <c r="AN21" i="2"/>
  <c r="AM21" i="2" s="1"/>
  <c r="AO21" i="2"/>
  <c r="AP21" i="2"/>
  <c r="AQ21" i="2"/>
  <c r="AR21" i="2"/>
  <c r="AN22" i="2"/>
  <c r="AM22" i="2" s="1"/>
  <c r="AO22" i="2"/>
  <c r="AP22" i="2"/>
  <c r="AQ22" i="2"/>
  <c r="AR22" i="2"/>
  <c r="AN23" i="2"/>
  <c r="AM23" i="2" s="1"/>
  <c r="AO23" i="2"/>
  <c r="AP23" i="2"/>
  <c r="AQ23" i="2"/>
  <c r="AR23" i="2"/>
  <c r="AN24" i="2"/>
  <c r="AO24" i="2"/>
  <c r="AP24" i="2"/>
  <c r="AQ24" i="2"/>
  <c r="AR24" i="2"/>
  <c r="AN25" i="2"/>
  <c r="AM25" i="2" s="1"/>
  <c r="AO25" i="2"/>
  <c r="AP25" i="2"/>
  <c r="AQ25" i="2"/>
  <c r="AR25" i="2"/>
  <c r="AN26" i="2"/>
  <c r="AM26" i="2" s="1"/>
  <c r="AO26" i="2"/>
  <c r="AP26" i="2"/>
  <c r="AQ26" i="2"/>
  <c r="AR26" i="2"/>
  <c r="AN27" i="2"/>
  <c r="AO27" i="2"/>
  <c r="AP27" i="2"/>
  <c r="AQ27" i="2"/>
  <c r="AR27" i="2"/>
  <c r="AM20" i="2" l="1"/>
  <c r="AM24" i="2"/>
  <c r="AM27" i="2"/>
  <c r="AN42" i="1"/>
  <c r="AO42" i="1"/>
  <c r="AP42" i="1"/>
  <c r="AQ42" i="1"/>
  <c r="AR42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49" i="1"/>
  <c r="AP49" i="1"/>
  <c r="AO49" i="1"/>
  <c r="AQ48" i="1"/>
  <c r="AP48" i="1"/>
  <c r="AO48" i="1"/>
  <c r="AQ47" i="1"/>
  <c r="AP47" i="1"/>
  <c r="AO47" i="1"/>
  <c r="AR46" i="1"/>
  <c r="AQ46" i="1"/>
  <c r="AP46" i="1"/>
  <c r="AO46" i="1"/>
  <c r="AN46" i="1"/>
  <c r="AR26" i="1"/>
  <c r="AQ26" i="1"/>
  <c r="AP26" i="1"/>
  <c r="AO26" i="1"/>
  <c r="AN26" i="1"/>
  <c r="AM26" i="1" s="1"/>
  <c r="AR25" i="1"/>
  <c r="AQ25" i="1"/>
  <c r="AP25" i="1"/>
  <c r="AO25" i="1"/>
  <c r="AN25" i="1"/>
  <c r="AR24" i="1"/>
  <c r="AQ24" i="1"/>
  <c r="AP24" i="1"/>
  <c r="AO24" i="1"/>
  <c r="AN24" i="1"/>
  <c r="AR23" i="1"/>
  <c r="AQ23" i="1"/>
  <c r="AP23" i="1"/>
  <c r="AO23" i="1"/>
  <c r="AN23" i="1"/>
  <c r="AM23" i="1" s="1"/>
  <c r="AR22" i="1"/>
  <c r="AQ22" i="1"/>
  <c r="AP22" i="1"/>
  <c r="AO22" i="1"/>
  <c r="AN22" i="1"/>
  <c r="AR19" i="1"/>
  <c r="AQ19" i="1"/>
  <c r="AP19" i="1"/>
  <c r="AO19" i="1"/>
  <c r="AN19" i="1"/>
  <c r="AM19" i="1" s="1"/>
  <c r="AR21" i="1"/>
  <c r="AQ21" i="1"/>
  <c r="AP21" i="1"/>
  <c r="AO21" i="1"/>
  <c r="AN21" i="1"/>
  <c r="AR18" i="1"/>
  <c r="AQ18" i="1"/>
  <c r="AP18" i="1"/>
  <c r="AO18" i="1"/>
  <c r="AN18" i="1"/>
  <c r="AR20" i="1"/>
  <c r="AQ20" i="1"/>
  <c r="AP20" i="1"/>
  <c r="AO20" i="1"/>
  <c r="AN20" i="1"/>
  <c r="AM20" i="1" s="1"/>
  <c r="AR17" i="1"/>
  <c r="AQ17" i="1"/>
  <c r="AP17" i="1"/>
  <c r="AO17" i="1"/>
  <c r="AN17" i="1"/>
  <c r="AR16" i="1"/>
  <c r="AQ16" i="1"/>
  <c r="AP16" i="1"/>
  <c r="AO16" i="1"/>
  <c r="AN16" i="1"/>
  <c r="AR15" i="1"/>
  <c r="AQ15" i="1"/>
  <c r="AP15" i="1"/>
  <c r="AO15" i="1"/>
  <c r="AN15" i="1"/>
  <c r="AM15" i="1" s="1"/>
  <c r="AR14" i="1"/>
  <c r="AQ14" i="1"/>
  <c r="AP14" i="1"/>
  <c r="AO14" i="1"/>
  <c r="AN14" i="1"/>
  <c r="AM18" i="1" l="1"/>
  <c r="AM16" i="1"/>
  <c r="AM24" i="1"/>
  <c r="AM21" i="1"/>
  <c r="AM17" i="1"/>
  <c r="AM25" i="1"/>
  <c r="AM14" i="1"/>
  <c r="AM22" i="1"/>
  <c r="AM42" i="1"/>
  <c r="AM16" i="2"/>
  <c r="AM41" i="1"/>
  <c r="AM39" i="1"/>
  <c r="AM37" i="1"/>
  <c r="AM38" i="1"/>
  <c r="AM40" i="1"/>
  <c r="AM36" i="1"/>
  <c r="AM17" i="2"/>
  <c r="AM18" i="2"/>
  <c r="AM28" i="2"/>
  <c r="AM19" i="2"/>
  <c r="AM31" i="1"/>
  <c r="AM35" i="1"/>
  <c r="AM33" i="1"/>
  <c r="AM29" i="2"/>
  <c r="AM30" i="1"/>
  <c r="AM34" i="1"/>
  <c r="AM32" i="1"/>
  <c r="AM29" i="1"/>
  <c r="AM29" i="3"/>
  <c r="AM15" i="3"/>
  <c r="AM28" i="3"/>
  <c r="AM49" i="1"/>
  <c r="AM47" i="1"/>
  <c r="AM48" i="1"/>
  <c r="AM46" i="1"/>
  <c r="AI30" i="2" l="1"/>
  <c r="AI44" i="1" s="1"/>
  <c r="AJ30" i="2"/>
  <c r="AJ44" i="1" s="1"/>
  <c r="AK30" i="2"/>
  <c r="AK44" i="1" s="1"/>
  <c r="AD30" i="2"/>
  <c r="AD44" i="1" s="1"/>
  <c r="AE30" i="2"/>
  <c r="AE44" i="1" s="1"/>
  <c r="AF30" i="2"/>
  <c r="AF44" i="1" s="1"/>
  <c r="Y30" i="2"/>
  <c r="Y44" i="1" s="1"/>
  <c r="Z30" i="2"/>
  <c r="Z44" i="1" s="1"/>
  <c r="AA30" i="2"/>
  <c r="AA44" i="1" s="1"/>
  <c r="T30" i="2"/>
  <c r="T44" i="1" s="1"/>
  <c r="U30" i="2"/>
  <c r="U44" i="1" s="1"/>
  <c r="V30" i="2"/>
  <c r="V44" i="1" s="1"/>
  <c r="S30" i="2"/>
  <c r="S44" i="1" s="1"/>
  <c r="O30" i="2"/>
  <c r="O44" i="1" s="1"/>
  <c r="P30" i="2"/>
  <c r="P44" i="1" s="1"/>
  <c r="Q30" i="2"/>
  <c r="Q44" i="1" s="1"/>
  <c r="N30" i="2"/>
  <c r="N44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0" i="1"/>
  <c r="K50" i="1"/>
  <c r="J50" i="1"/>
  <c r="I50" i="1"/>
  <c r="E50" i="1"/>
  <c r="F50" i="1"/>
  <c r="G50" i="1"/>
  <c r="D50" i="1" l="1"/>
  <c r="AN28" i="1" l="1"/>
  <c r="AO28" i="1"/>
  <c r="AP28" i="1"/>
  <c r="AQ28" i="1"/>
  <c r="AR28" i="1"/>
  <c r="AM28" i="1" l="1"/>
  <c r="AN13" i="1" l="1"/>
  <c r="AO13" i="1"/>
  <c r="AP13" i="1"/>
  <c r="AQ13" i="1"/>
  <c r="AR13" i="1"/>
  <c r="AM13" i="1" l="1"/>
  <c r="AM45" i="1" l="1"/>
  <c r="AR27" i="1" l="1"/>
  <c r="AQ27" i="1"/>
  <c r="AP27" i="1"/>
  <c r="AO27" i="1"/>
  <c r="AN27" i="1"/>
  <c r="AM27" i="1" l="1"/>
  <c r="H50" i="1" l="1"/>
  <c r="AL30" i="2"/>
  <c r="AL44" i="1" s="1"/>
  <c r="AI50" i="1"/>
  <c r="AH30" i="2"/>
  <c r="AG30" i="2"/>
  <c r="AG44" i="1" s="1"/>
  <c r="AF50" i="1"/>
  <c r="AE50" i="1"/>
  <c r="AD50" i="1"/>
  <c r="AC30" i="2"/>
  <c r="AB30" i="2"/>
  <c r="AB44" i="1" s="1"/>
  <c r="AA50" i="1"/>
  <c r="Z50" i="1"/>
  <c r="Y50" i="1"/>
  <c r="X30" i="2"/>
  <c r="W30" i="2"/>
  <c r="W44" i="1" s="1"/>
  <c r="V50" i="1"/>
  <c r="U50" i="1"/>
  <c r="T50" i="1"/>
  <c r="S50" i="1"/>
  <c r="R30" i="2"/>
  <c r="R44" i="1" s="1"/>
  <c r="Q50" i="1"/>
  <c r="P50" i="1"/>
  <c r="O50" i="1"/>
  <c r="N50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4" i="1" l="1"/>
  <c r="AH50" i="1" s="1"/>
  <c r="X44" i="1"/>
  <c r="X50" i="1" s="1"/>
  <c r="AC44" i="1"/>
  <c r="AC50" i="1" s="1"/>
  <c r="AJ50" i="1"/>
  <c r="AK50" i="1"/>
  <c r="AO44" i="1"/>
  <c r="AR44" i="1"/>
  <c r="W50" i="1"/>
  <c r="R50" i="1"/>
  <c r="AR45" i="1"/>
  <c r="AR52" i="1" s="1"/>
  <c r="AN45" i="1"/>
  <c r="AQ45" i="1"/>
  <c r="M50" i="1"/>
  <c r="M52" i="1" s="1"/>
  <c r="AO45" i="1"/>
  <c r="AB50" i="1"/>
  <c r="AO30" i="2"/>
  <c r="AQ30" i="2"/>
  <c r="I51" i="1"/>
  <c r="AG50" i="1"/>
  <c r="AL50" i="1"/>
  <c r="AL52" i="1" s="1"/>
  <c r="AP45" i="1"/>
  <c r="AP30" i="2"/>
  <c r="AN30" i="2"/>
  <c r="AM15" i="2"/>
  <c r="AR30" i="2"/>
  <c r="AG52" i="1" l="1"/>
  <c r="W52" i="1"/>
  <c r="AN44" i="1"/>
  <c r="AN43" i="1" s="1"/>
  <c r="AN50" i="1" s="1"/>
  <c r="AQ44" i="1"/>
  <c r="AP44" i="1"/>
  <c r="AP43" i="1" s="1"/>
  <c r="AP50" i="1" s="1"/>
  <c r="AO43" i="1"/>
  <c r="AO50" i="1" s="1"/>
  <c r="N51" i="1"/>
  <c r="S51" i="1"/>
  <c r="AR51" i="1"/>
  <c r="AR43" i="1"/>
  <c r="AR50" i="1" s="1"/>
  <c r="AC51" i="1"/>
  <c r="X51" i="1"/>
  <c r="AM30" i="2"/>
  <c r="D51" i="1"/>
  <c r="D52" i="1" s="1"/>
  <c r="AM44" i="1" l="1"/>
  <c r="AM43" i="1" s="1"/>
  <c r="AQ43" i="1"/>
  <c r="AQ50" i="1" s="1"/>
  <c r="AH51" i="1"/>
  <c r="AH52" i="1" s="1"/>
  <c r="N52" i="1"/>
  <c r="X52" i="1"/>
  <c r="AM51" i="1" l="1"/>
  <c r="AM50" i="1"/>
</calcChain>
</file>

<file path=xl/sharedStrings.xml><?xml version="1.0" encoding="utf-8"?>
<sst xmlns="http://schemas.openxmlformats.org/spreadsheetml/2006/main" count="329" uniqueCount="124">
  <si>
    <t>Załącznik nr 1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</si>
  <si>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</si>
  <si>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>stanowiącego załącznik do Uchwały nr 24/000/2022 Senatu AJP</t>
  </si>
  <si>
    <t>z dnia 21 czerwca 2022 r.</t>
  </si>
  <si>
    <t>obowiązuje I rok od r.a. 2022/2022</t>
  </si>
  <si>
    <t xml:space="preserve">PLAN  STUDIÓW  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</si>
  <si>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</si>
  <si>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</si>
  <si>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</si>
  <si>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</si>
  <si>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</si>
  <si>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</si>
  <si>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</si>
  <si>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</si>
  <si>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</si>
  <si>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</si>
  <si>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</si>
  <si>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</si>
  <si>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</si>
  <si>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</si>
  <si>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</si>
  <si>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</si>
  <si>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</si>
  <si>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</si>
  <si>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</si>
  <si>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</si>
  <si>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</si>
  <si>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</si>
  <si>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</si>
  <si>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</si>
  <si>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</si>
  <si>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</si>
  <si>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</si>
  <si>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</si>
  <si>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</si>
  <si>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</si>
  <si>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</si>
  <si>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</si>
  <si>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</si>
  <si>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</si>
  <si>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</si>
  <si>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</si>
  <si>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</si>
  <si>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</si>
  <si>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</si>
  <si>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</si>
  <si>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</si>
  <si>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</si>
  <si>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</si>
  <si>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</si>
  <si>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</si>
  <si>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</si>
  <si>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</si>
  <si>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</si>
  <si>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</si>
  <si>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Podstawy technologii energetycznych</t>
  </si>
  <si>
    <t>E I</t>
  </si>
  <si>
    <t>Podstawy elektrotechniki i elektroniki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</si>
  <si>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</si>
  <si>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</si>
  <si>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</si>
  <si>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</si>
  <si>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</si>
  <si>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</si>
  <si>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</si>
  <si>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</si>
  <si>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</si>
  <si>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</si>
  <si>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</si>
  <si>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</si>
  <si>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</si>
  <si>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</si>
  <si>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</si>
  <si>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</si>
  <si>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</si>
  <si>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</si>
  <si>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</si>
  <si>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</si>
  <si>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</si>
  <si>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</si>
  <si>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</si>
  <si>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</si>
  <si>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</si>
  <si>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</si>
  <si>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</si>
  <si>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</si>
  <si>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</si>
  <si>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Technologie maszyn energetycznych</t>
  </si>
  <si>
    <t>Sieci elektroenergetyczne</t>
  </si>
  <si>
    <t>Automatyzacja procesów energetycznych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</si>
  <si>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</si>
  <si>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</si>
  <si>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</si>
  <si>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</si>
  <si>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</si>
  <si>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</si>
  <si>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</si>
  <si>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</si>
  <si>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</si>
  <si>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</si>
  <si>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</si>
  <si>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</si>
  <si>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</si>
  <si>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</si>
  <si>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</si>
  <si>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</si>
  <si>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</si>
  <si>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</si>
  <si>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</si>
  <si>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</si>
  <si>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</si>
  <si>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>Miernictwo przemysłowe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</si>
  <si>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</si>
  <si>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</si>
  <si>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</si>
  <si>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</si>
  <si>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</si>
  <si>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</si>
  <si>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</si>
  <si>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</si>
  <si>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>Materiałoznawstwo</t>
  </si>
  <si>
    <t xml:space="preserve">Chemia </t>
  </si>
  <si>
    <t>Elektroenergetyka cieplna</t>
  </si>
  <si>
    <t>Instalacje odnawialnych żródeł energii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</si>
</sst>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  <charset val="238"/>
    </font>
    <font>
      <i/>
      <sz val="5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CCCCFF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" fontId="7" fillId="12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7" fillId="10" borderId="3" xfId="0" applyNumberFormat="1" applyFont="1" applyFill="1" applyBorder="1" applyAlignment="1">
      <alignment horizontal="center" vertical="center"/>
    </xf>
    <xf numFmtId="1" fontId="7" fillId="13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10" fillId="0" borderId="0" xfId="0" applyFont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12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4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7" fillId="15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7" fillId="2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6" fillId="18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7" fillId="12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30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31" fillId="11" borderId="2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 wrapText="1"/>
    </xf>
    <xf numFmtId="0" fontId="31" fillId="11" borderId="3" xfId="0" applyFont="1" applyFill="1" applyBorder="1" applyAlignment="1">
      <alignment horizontal="center" vertical="center" wrapText="1"/>
    </xf>
    <xf numFmtId="0" fontId="31" fillId="13" borderId="3" xfId="0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/>
    </xf>
    <xf numFmtId="0" fontId="32" fillId="19" borderId="3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1" fontId="20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6"/>
  <sheetViews>
    <sheetView topLeftCell="A28" zoomScale="120" zoomScaleNormal="120" workbookViewId="0">
      <selection activeCell="B31" sqref="B31"/>
    </sheetView>
  </sheetViews>
  <sheetFormatPr defaultRowHeight="14.25"/>
  <cols>
    <col min="1" max="1" width="2.375" style="3" customWidth="1"/>
    <col min="2" max="2" width="21.125" style="26" customWidth="1"/>
    <col min="3" max="3" width="6.875" style="4" customWidth="1"/>
    <col min="4" max="7" width="3.125" style="57" customWidth="1"/>
    <col min="8" max="8" width="3.125" style="58" customWidth="1"/>
    <col min="9" max="12" width="3.125" style="57" customWidth="1"/>
    <col min="13" max="13" width="3.125" style="58" customWidth="1"/>
    <col min="14" max="17" width="3.125" style="59" customWidth="1"/>
    <col min="18" max="18" width="3.125" style="60" customWidth="1"/>
    <col min="19" max="22" width="3.125" style="57" customWidth="1"/>
    <col min="23" max="23" width="3.125" style="58" customWidth="1"/>
    <col min="24" max="27" width="3.125" style="59" customWidth="1"/>
    <col min="28" max="28" width="3.125" style="60" customWidth="1"/>
    <col min="29" max="32" width="3.125" style="57" customWidth="1"/>
    <col min="33" max="33" width="3.125" style="58" customWidth="1"/>
    <col min="34" max="37" width="3.125" style="57" customWidth="1"/>
    <col min="38" max="38" width="3.125" style="58" customWidth="1"/>
    <col min="39" max="39" width="5.125" style="61" customWidth="1"/>
    <col min="40" max="43" width="3.125" style="62" customWidth="1"/>
    <col min="44" max="44" width="3.5" style="63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5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5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5" ht="12.75" customHeight="1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5" s="2" customFormat="1" ht="15" customHeight="1">
      <c r="A6" s="157" t="s">
        <v>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5" s="2" customFormat="1" ht="15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5" ht="15" customHeight="1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5" ht="15.75" customHeight="1"/>
    <row r="10" spans="1:45" s="14" customFormat="1" ht="12" customHeight="1">
      <c r="A10" s="132" t="s">
        <v>8</v>
      </c>
      <c r="B10" s="132" t="s">
        <v>9</v>
      </c>
      <c r="C10" s="133" t="s">
        <v>10</v>
      </c>
      <c r="D10" s="149" t="s">
        <v>11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 t="s">
        <v>12</v>
      </c>
      <c r="O10" s="149"/>
      <c r="P10" s="149"/>
      <c r="Q10" s="149"/>
      <c r="R10" s="149"/>
      <c r="S10" s="149"/>
      <c r="T10" s="149"/>
      <c r="U10" s="149"/>
      <c r="V10" s="149"/>
      <c r="W10" s="149"/>
      <c r="X10" s="149" t="s">
        <v>13</v>
      </c>
      <c r="Y10" s="149"/>
      <c r="Z10" s="149"/>
      <c r="AA10" s="149"/>
      <c r="AB10" s="149"/>
      <c r="AC10" s="149"/>
      <c r="AD10" s="149"/>
      <c r="AE10" s="149"/>
      <c r="AF10" s="149"/>
      <c r="AG10" s="149"/>
      <c r="AH10" s="149" t="s">
        <v>14</v>
      </c>
      <c r="AI10" s="149"/>
      <c r="AJ10" s="149"/>
      <c r="AK10" s="149"/>
      <c r="AL10" s="149"/>
      <c r="AM10" s="150" t="s">
        <v>15</v>
      </c>
      <c r="AN10" s="151" t="s">
        <v>16</v>
      </c>
      <c r="AO10" s="151"/>
      <c r="AP10" s="151"/>
      <c r="AQ10" s="151"/>
      <c r="AR10" s="129" t="s">
        <v>17</v>
      </c>
    </row>
    <row r="11" spans="1:45" s="14" customFormat="1" ht="10.5" customHeight="1">
      <c r="A11" s="132"/>
      <c r="B11" s="132"/>
      <c r="C11" s="133"/>
      <c r="D11" s="131" t="s">
        <v>18</v>
      </c>
      <c r="E11" s="131"/>
      <c r="F11" s="131"/>
      <c r="G11" s="131"/>
      <c r="H11" s="129" t="s">
        <v>17</v>
      </c>
      <c r="I11" s="131" t="s">
        <v>19</v>
      </c>
      <c r="J11" s="131"/>
      <c r="K11" s="131"/>
      <c r="L11" s="131"/>
      <c r="M11" s="129" t="s">
        <v>17</v>
      </c>
      <c r="N11" s="152" t="s">
        <v>20</v>
      </c>
      <c r="O11" s="152"/>
      <c r="P11" s="152"/>
      <c r="Q11" s="152"/>
      <c r="R11" s="129" t="s">
        <v>17</v>
      </c>
      <c r="S11" s="152" t="s">
        <v>21</v>
      </c>
      <c r="T11" s="152"/>
      <c r="U11" s="152"/>
      <c r="V11" s="152"/>
      <c r="W11" s="129" t="s">
        <v>17</v>
      </c>
      <c r="X11" s="130" t="s">
        <v>22</v>
      </c>
      <c r="Y11" s="130"/>
      <c r="Z11" s="130"/>
      <c r="AA11" s="130"/>
      <c r="AB11" s="129" t="s">
        <v>17</v>
      </c>
      <c r="AC11" s="130" t="s">
        <v>23</v>
      </c>
      <c r="AD11" s="130"/>
      <c r="AE11" s="130"/>
      <c r="AF11" s="130"/>
      <c r="AG11" s="129" t="s">
        <v>17</v>
      </c>
      <c r="AH11" s="128" t="s">
        <v>24</v>
      </c>
      <c r="AI11" s="128"/>
      <c r="AJ11" s="128"/>
      <c r="AK11" s="128"/>
      <c r="AL11" s="129" t="s">
        <v>17</v>
      </c>
      <c r="AM11" s="150"/>
      <c r="AN11" s="151"/>
      <c r="AO11" s="151"/>
      <c r="AP11" s="151"/>
      <c r="AQ11" s="151"/>
      <c r="AR11" s="129"/>
    </row>
    <row r="12" spans="1:45" s="25" customFormat="1" ht="19.5" customHeight="1">
      <c r="A12" s="132"/>
      <c r="B12" s="132"/>
      <c r="C12" s="133"/>
      <c r="D12" s="19" t="s">
        <v>25</v>
      </c>
      <c r="E12" s="19" t="s">
        <v>26</v>
      </c>
      <c r="F12" s="19" t="s">
        <v>27</v>
      </c>
      <c r="G12" s="19" t="s">
        <v>28</v>
      </c>
      <c r="H12" s="129"/>
      <c r="I12" s="19" t="s">
        <v>25</v>
      </c>
      <c r="J12" s="19" t="s">
        <v>26</v>
      </c>
      <c r="K12" s="19" t="s">
        <v>27</v>
      </c>
      <c r="L12" s="19" t="s">
        <v>28</v>
      </c>
      <c r="M12" s="129"/>
      <c r="N12" s="20" t="s">
        <v>25</v>
      </c>
      <c r="O12" s="20" t="s">
        <v>26</v>
      </c>
      <c r="P12" s="20" t="s">
        <v>27</v>
      </c>
      <c r="Q12" s="20" t="s">
        <v>28</v>
      </c>
      <c r="R12" s="129"/>
      <c r="S12" s="20" t="s">
        <v>25</v>
      </c>
      <c r="T12" s="20" t="s">
        <v>26</v>
      </c>
      <c r="U12" s="20" t="s">
        <v>27</v>
      </c>
      <c r="V12" s="20" t="s">
        <v>28</v>
      </c>
      <c r="W12" s="129"/>
      <c r="X12" s="21" t="s">
        <v>25</v>
      </c>
      <c r="Y12" s="21" t="s">
        <v>26</v>
      </c>
      <c r="Z12" s="21" t="s">
        <v>27</v>
      </c>
      <c r="AA12" s="21" t="s">
        <v>28</v>
      </c>
      <c r="AB12" s="129"/>
      <c r="AC12" s="21" t="s">
        <v>25</v>
      </c>
      <c r="AD12" s="21" t="s">
        <v>26</v>
      </c>
      <c r="AE12" s="21" t="s">
        <v>27</v>
      </c>
      <c r="AF12" s="21" t="s">
        <v>28</v>
      </c>
      <c r="AG12" s="129"/>
      <c r="AH12" s="22" t="s">
        <v>25</v>
      </c>
      <c r="AI12" s="22" t="s">
        <v>26</v>
      </c>
      <c r="AJ12" s="22" t="s">
        <v>27</v>
      </c>
      <c r="AK12" s="22" t="s">
        <v>28</v>
      </c>
      <c r="AL12" s="129"/>
      <c r="AM12" s="150"/>
      <c r="AN12" s="23" t="s">
        <v>29</v>
      </c>
      <c r="AO12" s="23" t="s">
        <v>30</v>
      </c>
      <c r="AP12" s="23" t="s">
        <v>27</v>
      </c>
      <c r="AQ12" s="23" t="s">
        <v>28</v>
      </c>
      <c r="AR12" s="129"/>
      <c r="AS12" s="64"/>
    </row>
    <row r="13" spans="1:45" s="67" customFormat="1" ht="20.100000000000001" customHeight="1">
      <c r="A13" s="127" t="s">
        <v>31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65">
        <f t="shared" ref="AM13:AR13" si="0">SUM(AM14:AM26)</f>
        <v>559</v>
      </c>
      <c r="AN13" s="65">
        <f t="shared" si="0"/>
        <v>169</v>
      </c>
      <c r="AO13" s="65">
        <f t="shared" si="0"/>
        <v>345</v>
      </c>
      <c r="AP13" s="65">
        <f t="shared" si="0"/>
        <v>45</v>
      </c>
      <c r="AQ13" s="65">
        <f t="shared" si="0"/>
        <v>0</v>
      </c>
      <c r="AR13" s="65">
        <f t="shared" si="0"/>
        <v>33</v>
      </c>
      <c r="AS13" s="66"/>
    </row>
    <row r="14" spans="1:45" ht="20.100000000000001" customHeight="1">
      <c r="A14" s="68">
        <v>1</v>
      </c>
      <c r="B14" s="69" t="s">
        <v>32</v>
      </c>
      <c r="C14" s="13" t="s">
        <v>33</v>
      </c>
      <c r="D14" s="44"/>
      <c r="E14" s="44">
        <v>30</v>
      </c>
      <c r="F14" s="44"/>
      <c r="G14" s="44"/>
      <c r="H14" s="70">
        <v>2</v>
      </c>
      <c r="I14" s="44"/>
      <c r="J14" s="44">
        <v>30</v>
      </c>
      <c r="K14" s="44"/>
      <c r="L14" s="44"/>
      <c r="M14" s="70">
        <v>2</v>
      </c>
      <c r="N14" s="71"/>
      <c r="O14" s="72">
        <v>30</v>
      </c>
      <c r="P14" s="71"/>
      <c r="Q14" s="71"/>
      <c r="R14" s="73">
        <v>2</v>
      </c>
      <c r="S14" s="71"/>
      <c r="T14" s="71"/>
      <c r="U14" s="71"/>
      <c r="V14" s="71"/>
      <c r="W14" s="73"/>
      <c r="X14" s="74"/>
      <c r="Y14" s="74"/>
      <c r="Z14" s="74"/>
      <c r="AA14" s="74"/>
      <c r="AB14" s="73"/>
      <c r="AC14" s="74"/>
      <c r="AD14" s="74"/>
      <c r="AE14" s="74"/>
      <c r="AF14" s="74"/>
      <c r="AG14" s="73"/>
      <c r="AH14" s="75"/>
      <c r="AI14" s="75"/>
      <c r="AJ14" s="75"/>
      <c r="AK14" s="75"/>
      <c r="AL14" s="73"/>
      <c r="AM14" s="76">
        <f>AN14+AO14+AP14+AQ14</f>
        <v>90</v>
      </c>
      <c r="AN14" s="41">
        <f>D14+I14+N14+S14+X14+AC14+AH14</f>
        <v>0</v>
      </c>
      <c r="AO14" s="41">
        <f>E14+J14+O14+T14+Y14+AD14+AI14</f>
        <v>90</v>
      </c>
      <c r="AP14" s="41">
        <f>F14+K14+P14+U14+Z14+AE14+AJ14</f>
        <v>0</v>
      </c>
      <c r="AQ14" s="41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8">
        <v>2</v>
      </c>
      <c r="B15" s="69" t="s">
        <v>34</v>
      </c>
      <c r="C15" s="13" t="s">
        <v>35</v>
      </c>
      <c r="D15" s="44"/>
      <c r="E15" s="44">
        <v>30</v>
      </c>
      <c r="F15" s="44"/>
      <c r="G15" s="44"/>
      <c r="H15" s="70">
        <v>0</v>
      </c>
      <c r="I15" s="44"/>
      <c r="J15" s="44">
        <v>30</v>
      </c>
      <c r="K15" s="44"/>
      <c r="L15" s="44"/>
      <c r="M15" s="70">
        <v>0</v>
      </c>
      <c r="N15" s="71"/>
      <c r="O15" s="71"/>
      <c r="P15" s="71"/>
      <c r="Q15" s="71"/>
      <c r="R15" s="73"/>
      <c r="S15" s="71"/>
      <c r="T15" s="71"/>
      <c r="U15" s="71"/>
      <c r="V15" s="71"/>
      <c r="W15" s="73"/>
      <c r="X15" s="74"/>
      <c r="Y15" s="74"/>
      <c r="Z15" s="74"/>
      <c r="AA15" s="74"/>
      <c r="AB15" s="73"/>
      <c r="AC15" s="74"/>
      <c r="AD15" s="74"/>
      <c r="AE15" s="74"/>
      <c r="AF15" s="74"/>
      <c r="AG15" s="73"/>
      <c r="AH15" s="75"/>
      <c r="AI15" s="75"/>
      <c r="AJ15" s="75"/>
      <c r="AK15" s="75"/>
      <c r="AL15" s="73"/>
      <c r="AM15" s="76">
        <f t="shared" ref="AM15:AM26" si="1">AN15+AO15+AP15+AQ15</f>
        <v>60</v>
      </c>
      <c r="AN15" s="41">
        <f t="shared" ref="AN15:AR26" si="2">D15+I15+N15+S15+X15+AC15+AH15</f>
        <v>0</v>
      </c>
      <c r="AO15" s="41">
        <f t="shared" si="2"/>
        <v>60</v>
      </c>
      <c r="AP15" s="41">
        <f t="shared" si="2"/>
        <v>0</v>
      </c>
      <c r="AQ15" s="41">
        <f t="shared" si="2"/>
        <v>0</v>
      </c>
      <c r="AR15" s="77">
        <f t="shared" si="2"/>
        <v>0</v>
      </c>
    </row>
    <row r="16" spans="1:45" ht="20.100000000000001" customHeight="1">
      <c r="A16" s="68">
        <v>3</v>
      </c>
      <c r="B16" s="69" t="s">
        <v>36</v>
      </c>
      <c r="C16" s="13" t="s">
        <v>37</v>
      </c>
      <c r="D16" s="44"/>
      <c r="E16" s="44"/>
      <c r="F16" s="44">
        <v>30</v>
      </c>
      <c r="G16" s="44"/>
      <c r="H16" s="70">
        <v>2</v>
      </c>
      <c r="I16" s="44"/>
      <c r="J16" s="44"/>
      <c r="K16" s="44"/>
      <c r="L16" s="44"/>
      <c r="M16" s="70"/>
      <c r="N16" s="71"/>
      <c r="O16" s="79"/>
      <c r="P16" s="71"/>
      <c r="Q16" s="71"/>
      <c r="R16" s="73"/>
      <c r="S16" s="71"/>
      <c r="T16" s="71"/>
      <c r="U16" s="71"/>
      <c r="V16" s="71"/>
      <c r="W16" s="73"/>
      <c r="X16" s="74"/>
      <c r="Y16" s="74"/>
      <c r="Z16" s="74"/>
      <c r="AA16" s="74"/>
      <c r="AB16" s="73"/>
      <c r="AC16" s="74"/>
      <c r="AD16" s="74"/>
      <c r="AE16" s="74"/>
      <c r="AF16" s="74"/>
      <c r="AG16" s="73"/>
      <c r="AH16" s="75"/>
      <c r="AI16" s="75"/>
      <c r="AJ16" s="75"/>
      <c r="AK16" s="75"/>
      <c r="AL16" s="70"/>
      <c r="AM16" s="76">
        <f t="shared" si="1"/>
        <v>30</v>
      </c>
      <c r="AN16" s="41">
        <f t="shared" si="2"/>
        <v>0</v>
      </c>
      <c r="AO16" s="41">
        <f t="shared" si="2"/>
        <v>0</v>
      </c>
      <c r="AP16" s="41">
        <f t="shared" si="2"/>
        <v>30</v>
      </c>
      <c r="AQ16" s="41">
        <f t="shared" si="2"/>
        <v>0</v>
      </c>
      <c r="AR16" s="77">
        <f t="shared" si="2"/>
        <v>2</v>
      </c>
    </row>
    <row r="17" spans="1:47" ht="20.100000000000001" customHeight="1">
      <c r="A17" s="68">
        <v>4</v>
      </c>
      <c r="B17" s="80" t="s">
        <v>38</v>
      </c>
      <c r="C17" s="13" t="s">
        <v>39</v>
      </c>
      <c r="D17" s="44">
        <v>4</v>
      </c>
      <c r="E17" s="44"/>
      <c r="F17" s="44"/>
      <c r="G17" s="44"/>
      <c r="H17" s="70">
        <v>0</v>
      </c>
      <c r="I17" s="44"/>
      <c r="J17" s="44"/>
      <c r="K17" s="44"/>
      <c r="L17" s="44"/>
      <c r="M17" s="70"/>
      <c r="N17" s="71"/>
      <c r="O17" s="71"/>
      <c r="P17" s="71"/>
      <c r="Q17" s="71"/>
      <c r="R17" s="73"/>
      <c r="S17" s="71"/>
      <c r="T17" s="71"/>
      <c r="U17" s="71"/>
      <c r="V17" s="71"/>
      <c r="W17" s="73"/>
      <c r="X17" s="74"/>
      <c r="Y17" s="74"/>
      <c r="Z17" s="74"/>
      <c r="AA17" s="74"/>
      <c r="AB17" s="73"/>
      <c r="AC17" s="74"/>
      <c r="AD17" s="74"/>
      <c r="AE17" s="74"/>
      <c r="AF17" s="74"/>
      <c r="AG17" s="73"/>
      <c r="AH17" s="81"/>
      <c r="AI17" s="81"/>
      <c r="AJ17" s="81"/>
      <c r="AK17" s="81"/>
      <c r="AL17" s="73"/>
      <c r="AM17" s="76">
        <f t="shared" si="1"/>
        <v>4</v>
      </c>
      <c r="AN17" s="41">
        <f t="shared" si="2"/>
        <v>4</v>
      </c>
      <c r="AO17" s="41">
        <f t="shared" si="2"/>
        <v>0</v>
      </c>
      <c r="AP17" s="41">
        <f t="shared" si="2"/>
        <v>0</v>
      </c>
      <c r="AQ17" s="41">
        <f t="shared" si="2"/>
        <v>0</v>
      </c>
      <c r="AR17" s="77">
        <f t="shared" si="2"/>
        <v>0</v>
      </c>
    </row>
    <row r="18" spans="1:47" ht="20.100000000000001" customHeight="1">
      <c r="A18" s="68">
        <v>5</v>
      </c>
      <c r="B18" s="80" t="s">
        <v>40</v>
      </c>
      <c r="C18" s="13" t="s">
        <v>37</v>
      </c>
      <c r="D18" s="44">
        <v>15</v>
      </c>
      <c r="E18" s="44">
        <v>15</v>
      </c>
      <c r="F18" s="44"/>
      <c r="G18" s="44"/>
      <c r="H18" s="70">
        <v>2</v>
      </c>
      <c r="I18" s="44"/>
      <c r="J18" s="44"/>
      <c r="K18" s="44"/>
      <c r="L18" s="44"/>
      <c r="M18" s="70"/>
      <c r="N18" s="71"/>
      <c r="O18" s="71"/>
      <c r="P18" s="71"/>
      <c r="Q18" s="71"/>
      <c r="R18" s="73"/>
      <c r="S18" s="71"/>
      <c r="T18" s="71"/>
      <c r="U18" s="71"/>
      <c r="V18" s="71"/>
      <c r="W18" s="73"/>
      <c r="X18" s="74"/>
      <c r="Y18" s="74"/>
      <c r="Z18" s="74"/>
      <c r="AA18" s="74"/>
      <c r="AB18" s="73"/>
      <c r="AC18" s="74"/>
      <c r="AD18" s="74"/>
      <c r="AE18" s="74"/>
      <c r="AF18" s="74"/>
      <c r="AG18" s="73"/>
      <c r="AH18" s="81"/>
      <c r="AI18" s="81"/>
      <c r="AJ18" s="81"/>
      <c r="AK18" s="81"/>
      <c r="AL18" s="73"/>
      <c r="AM18" s="76">
        <f t="shared" si="1"/>
        <v>30</v>
      </c>
      <c r="AN18" s="41">
        <f t="shared" si="2"/>
        <v>15</v>
      </c>
      <c r="AO18" s="41">
        <f t="shared" si="2"/>
        <v>15</v>
      </c>
      <c r="AP18" s="41">
        <f t="shared" si="2"/>
        <v>0</v>
      </c>
      <c r="AQ18" s="41">
        <f t="shared" si="2"/>
        <v>0</v>
      </c>
      <c r="AR18" s="77">
        <f t="shared" si="2"/>
        <v>2</v>
      </c>
    </row>
    <row r="19" spans="1:47" ht="20.100000000000001" customHeight="1">
      <c r="A19" s="68">
        <v>6</v>
      </c>
      <c r="B19" s="80" t="s">
        <v>41</v>
      </c>
      <c r="C19" s="13" t="s">
        <v>37</v>
      </c>
      <c r="D19" s="44">
        <v>15</v>
      </c>
      <c r="E19" s="44"/>
      <c r="F19" s="44"/>
      <c r="G19" s="44"/>
      <c r="H19" s="70">
        <v>1</v>
      </c>
      <c r="I19" s="44"/>
      <c r="J19" s="82"/>
      <c r="K19" s="82"/>
      <c r="L19" s="82"/>
      <c r="M19" s="73"/>
      <c r="N19" s="71"/>
      <c r="O19" s="71"/>
      <c r="P19" s="71"/>
      <c r="Q19" s="71"/>
      <c r="R19" s="73"/>
      <c r="S19" s="71"/>
      <c r="T19" s="71"/>
      <c r="U19" s="71"/>
      <c r="V19" s="71"/>
      <c r="W19" s="73"/>
      <c r="X19" s="83"/>
      <c r="Y19" s="83"/>
      <c r="Z19" s="83"/>
      <c r="AA19" s="83"/>
      <c r="AB19" s="70"/>
      <c r="AC19" s="74"/>
      <c r="AD19" s="74"/>
      <c r="AE19" s="74"/>
      <c r="AF19" s="74"/>
      <c r="AG19" s="73"/>
      <c r="AH19" s="81"/>
      <c r="AI19" s="81"/>
      <c r="AJ19" s="81"/>
      <c r="AK19" s="81"/>
      <c r="AL19" s="73"/>
      <c r="AM19" s="76">
        <f>AN19+AO19+AP19+AQ19</f>
        <v>15</v>
      </c>
      <c r="AN19" s="41">
        <f t="shared" ref="AN19:AR20" si="3">D19+I19+N19+S19+X19+AC19+AH19</f>
        <v>15</v>
      </c>
      <c r="AO19" s="41">
        <f t="shared" si="3"/>
        <v>0</v>
      </c>
      <c r="AP19" s="41">
        <f t="shared" si="3"/>
        <v>0</v>
      </c>
      <c r="AQ19" s="41">
        <f t="shared" si="3"/>
        <v>0</v>
      </c>
      <c r="AR19" s="77">
        <f t="shared" si="3"/>
        <v>1</v>
      </c>
    </row>
    <row r="20" spans="1:47" ht="20.100000000000001" customHeight="1">
      <c r="A20" s="68">
        <v>7</v>
      </c>
      <c r="B20" s="80" t="s">
        <v>42</v>
      </c>
      <c r="C20" s="13" t="s">
        <v>43</v>
      </c>
      <c r="D20" s="44">
        <v>15</v>
      </c>
      <c r="E20" s="44">
        <v>15</v>
      </c>
      <c r="F20" s="44"/>
      <c r="G20" s="44"/>
      <c r="H20" s="70">
        <v>2</v>
      </c>
      <c r="I20" s="44">
        <v>15</v>
      </c>
      <c r="J20" s="44">
        <v>15</v>
      </c>
      <c r="K20" s="44">
        <v>15</v>
      </c>
      <c r="L20" s="44"/>
      <c r="M20" s="70">
        <v>3</v>
      </c>
      <c r="N20" s="71"/>
      <c r="O20" s="71"/>
      <c r="P20" s="71"/>
      <c r="Q20" s="71"/>
      <c r="R20" s="73"/>
      <c r="S20" s="71"/>
      <c r="T20" s="71"/>
      <c r="U20" s="71"/>
      <c r="V20" s="71"/>
      <c r="W20" s="73"/>
      <c r="X20" s="74"/>
      <c r="Y20" s="74"/>
      <c r="Z20" s="74"/>
      <c r="AA20" s="74"/>
      <c r="AB20" s="73"/>
      <c r="AC20" s="74"/>
      <c r="AD20" s="74"/>
      <c r="AE20" s="74"/>
      <c r="AF20" s="74"/>
      <c r="AG20" s="73"/>
      <c r="AH20" s="81"/>
      <c r="AI20" s="81"/>
      <c r="AJ20" s="81"/>
      <c r="AK20" s="81"/>
      <c r="AL20" s="73"/>
      <c r="AM20" s="76">
        <f>AN20+AO20+AP20+AQ20</f>
        <v>75</v>
      </c>
      <c r="AN20" s="41">
        <f t="shared" si="3"/>
        <v>30</v>
      </c>
      <c r="AO20" s="41">
        <f t="shared" si="3"/>
        <v>30</v>
      </c>
      <c r="AP20" s="41">
        <f t="shared" si="3"/>
        <v>15</v>
      </c>
      <c r="AQ20" s="41">
        <f t="shared" si="3"/>
        <v>0</v>
      </c>
      <c r="AR20" s="77">
        <f t="shared" si="3"/>
        <v>5</v>
      </c>
    </row>
    <row r="21" spans="1:47" ht="20.100000000000001" customHeight="1">
      <c r="A21" s="68">
        <v>8</v>
      </c>
      <c r="B21" s="80" t="s">
        <v>44</v>
      </c>
      <c r="C21" s="13" t="s">
        <v>45</v>
      </c>
      <c r="D21" s="44"/>
      <c r="E21" s="44"/>
      <c r="F21" s="44"/>
      <c r="G21" s="44"/>
      <c r="H21" s="70"/>
      <c r="I21" s="84">
        <v>30</v>
      </c>
      <c r="J21" s="44">
        <v>30</v>
      </c>
      <c r="K21" s="44"/>
      <c r="L21" s="44"/>
      <c r="M21" s="70">
        <v>4</v>
      </c>
      <c r="N21" s="71"/>
      <c r="O21" s="71"/>
      <c r="P21" s="71"/>
      <c r="Q21" s="71"/>
      <c r="R21" s="73"/>
      <c r="S21" s="71"/>
      <c r="T21" s="71"/>
      <c r="U21" s="71"/>
      <c r="V21" s="71"/>
      <c r="W21" s="73"/>
      <c r="X21" s="74"/>
      <c r="Y21" s="74"/>
      <c r="Z21" s="74"/>
      <c r="AA21" s="74"/>
      <c r="AB21" s="73"/>
      <c r="AC21" s="74"/>
      <c r="AD21" s="74"/>
      <c r="AE21" s="74"/>
      <c r="AF21" s="74"/>
      <c r="AG21" s="73"/>
      <c r="AH21" s="81"/>
      <c r="AI21" s="81"/>
      <c r="AJ21" s="81"/>
      <c r="AK21" s="81"/>
      <c r="AL21" s="73"/>
      <c r="AM21" s="76">
        <f t="shared" si="1"/>
        <v>60</v>
      </c>
      <c r="AN21" s="41">
        <f t="shared" si="2"/>
        <v>30</v>
      </c>
      <c r="AO21" s="41">
        <f t="shared" si="2"/>
        <v>30</v>
      </c>
      <c r="AP21" s="41">
        <f t="shared" si="2"/>
        <v>0</v>
      </c>
      <c r="AQ21" s="41">
        <f t="shared" si="2"/>
        <v>0</v>
      </c>
      <c r="AR21" s="77">
        <f t="shared" si="2"/>
        <v>4</v>
      </c>
      <c r="AU21" s="85"/>
    </row>
    <row r="22" spans="1:47" ht="20.100000000000001" customHeight="1">
      <c r="A22" s="68">
        <v>9</v>
      </c>
      <c r="B22" s="80" t="s">
        <v>46</v>
      </c>
      <c r="C22" s="13" t="s">
        <v>33</v>
      </c>
      <c r="D22" s="84"/>
      <c r="E22" s="44"/>
      <c r="F22" s="44"/>
      <c r="G22" s="44"/>
      <c r="H22" s="70"/>
      <c r="I22" s="44"/>
      <c r="J22" s="44"/>
      <c r="K22" s="44"/>
      <c r="L22" s="44"/>
      <c r="M22" s="70"/>
      <c r="N22" s="71">
        <v>30</v>
      </c>
      <c r="O22" s="71">
        <v>30</v>
      </c>
      <c r="P22" s="71"/>
      <c r="Q22" s="71"/>
      <c r="R22" s="73">
        <v>4</v>
      </c>
      <c r="S22" s="71"/>
      <c r="T22" s="71"/>
      <c r="U22" s="71"/>
      <c r="V22" s="71"/>
      <c r="W22" s="73"/>
      <c r="X22" s="74"/>
      <c r="Y22" s="74"/>
      <c r="Z22" s="74"/>
      <c r="AA22" s="74"/>
      <c r="AB22" s="73"/>
      <c r="AC22" s="74"/>
      <c r="AD22" s="74"/>
      <c r="AE22" s="74"/>
      <c r="AF22" s="74"/>
      <c r="AG22" s="73"/>
      <c r="AH22" s="81"/>
      <c r="AI22" s="81"/>
      <c r="AJ22" s="81"/>
      <c r="AK22" s="81"/>
      <c r="AL22" s="73"/>
      <c r="AM22" s="76">
        <f t="shared" si="1"/>
        <v>60</v>
      </c>
      <c r="AN22" s="41">
        <f t="shared" si="2"/>
        <v>30</v>
      </c>
      <c r="AO22" s="41">
        <f t="shared" si="2"/>
        <v>30</v>
      </c>
      <c r="AP22" s="41">
        <f t="shared" si="2"/>
        <v>0</v>
      </c>
      <c r="AQ22" s="41">
        <f t="shared" si="2"/>
        <v>0</v>
      </c>
      <c r="AR22" s="77">
        <f t="shared" si="2"/>
        <v>4</v>
      </c>
    </row>
    <row r="23" spans="1:47" ht="20.100000000000001" customHeight="1">
      <c r="A23" s="68">
        <v>10</v>
      </c>
      <c r="B23" s="80" t="s">
        <v>47</v>
      </c>
      <c r="C23" s="13" t="s">
        <v>48</v>
      </c>
      <c r="D23" s="44"/>
      <c r="E23" s="44"/>
      <c r="F23" s="44"/>
      <c r="G23" s="44"/>
      <c r="H23" s="70"/>
      <c r="I23" s="44"/>
      <c r="J23" s="44"/>
      <c r="K23" s="44"/>
      <c r="L23" s="44"/>
      <c r="M23" s="70"/>
      <c r="N23" s="71"/>
      <c r="O23" s="71"/>
      <c r="P23" s="71"/>
      <c r="Q23" s="71"/>
      <c r="R23" s="73"/>
      <c r="S23" s="71">
        <v>15</v>
      </c>
      <c r="T23" s="71">
        <v>30</v>
      </c>
      <c r="U23" s="71"/>
      <c r="V23" s="71"/>
      <c r="W23" s="73">
        <v>3</v>
      </c>
      <c r="X23" s="74"/>
      <c r="Y23" s="74"/>
      <c r="Z23" s="74"/>
      <c r="AA23" s="74"/>
      <c r="AB23" s="73"/>
      <c r="AC23" s="74"/>
      <c r="AD23" s="74"/>
      <c r="AE23" s="74"/>
      <c r="AF23" s="74"/>
      <c r="AG23" s="73"/>
      <c r="AH23" s="81"/>
      <c r="AI23" s="81"/>
      <c r="AJ23" s="81"/>
      <c r="AK23" s="81"/>
      <c r="AL23" s="73"/>
      <c r="AM23" s="76">
        <f t="shared" si="1"/>
        <v>45</v>
      </c>
      <c r="AN23" s="41">
        <f t="shared" si="2"/>
        <v>15</v>
      </c>
      <c r="AO23" s="41">
        <f t="shared" si="2"/>
        <v>30</v>
      </c>
      <c r="AP23" s="41">
        <f t="shared" si="2"/>
        <v>0</v>
      </c>
      <c r="AQ23" s="41">
        <f t="shared" si="2"/>
        <v>0</v>
      </c>
      <c r="AR23" s="77">
        <f t="shared" si="2"/>
        <v>3</v>
      </c>
    </row>
    <row r="24" spans="1:47" ht="20.100000000000001" customHeight="1">
      <c r="A24" s="68">
        <v>11</v>
      </c>
      <c r="B24" s="80" t="s">
        <v>49</v>
      </c>
      <c r="C24" s="13" t="s">
        <v>48</v>
      </c>
      <c r="D24" s="44"/>
      <c r="E24" s="44"/>
      <c r="F24" s="44"/>
      <c r="G24" s="44"/>
      <c r="H24" s="70"/>
      <c r="I24" s="44"/>
      <c r="J24" s="44"/>
      <c r="K24" s="44"/>
      <c r="L24" s="44"/>
      <c r="M24" s="70"/>
      <c r="N24" s="71"/>
      <c r="O24" s="71"/>
      <c r="P24" s="71"/>
      <c r="Q24" s="71"/>
      <c r="R24" s="73"/>
      <c r="S24" s="71"/>
      <c r="T24" s="71">
        <v>30</v>
      </c>
      <c r="U24" s="71"/>
      <c r="V24" s="71"/>
      <c r="W24" s="73">
        <v>2</v>
      </c>
      <c r="X24" s="83"/>
      <c r="Y24" s="83"/>
      <c r="Z24" s="83"/>
      <c r="AA24" s="83"/>
      <c r="AB24" s="70"/>
      <c r="AC24" s="74"/>
      <c r="AD24" s="74"/>
      <c r="AE24" s="74"/>
      <c r="AF24" s="74"/>
      <c r="AG24" s="73"/>
      <c r="AH24" s="81"/>
      <c r="AI24" s="81"/>
      <c r="AJ24" s="81"/>
      <c r="AK24" s="81"/>
      <c r="AL24" s="73"/>
      <c r="AM24" s="76">
        <f t="shared" si="1"/>
        <v>30</v>
      </c>
      <c r="AN24" s="41">
        <f t="shared" si="2"/>
        <v>0</v>
      </c>
      <c r="AO24" s="41">
        <f t="shared" si="2"/>
        <v>30</v>
      </c>
      <c r="AP24" s="41">
        <f t="shared" si="2"/>
        <v>0</v>
      </c>
      <c r="AQ24" s="41">
        <f t="shared" si="2"/>
        <v>0</v>
      </c>
      <c r="AR24" s="77">
        <f t="shared" si="2"/>
        <v>2</v>
      </c>
    </row>
    <row r="25" spans="1:47" ht="20.100000000000001" customHeight="1">
      <c r="A25" s="68">
        <v>12</v>
      </c>
      <c r="B25" s="80" t="s">
        <v>50</v>
      </c>
      <c r="C25" s="13" t="s">
        <v>51</v>
      </c>
      <c r="D25" s="44"/>
      <c r="E25" s="44"/>
      <c r="F25" s="44"/>
      <c r="G25" s="44"/>
      <c r="H25" s="70"/>
      <c r="I25" s="44"/>
      <c r="J25" s="44"/>
      <c r="K25" s="44"/>
      <c r="L25" s="44"/>
      <c r="M25" s="70"/>
      <c r="N25" s="71"/>
      <c r="O25" s="71"/>
      <c r="P25" s="71"/>
      <c r="Q25" s="71"/>
      <c r="R25" s="73"/>
      <c r="S25" s="71"/>
      <c r="T25" s="71"/>
      <c r="U25" s="71"/>
      <c r="V25" s="71"/>
      <c r="W25" s="73"/>
      <c r="X25" s="86">
        <v>15</v>
      </c>
      <c r="Y25" s="86">
        <v>30</v>
      </c>
      <c r="Z25" s="86"/>
      <c r="AA25" s="86"/>
      <c r="AB25" s="73">
        <v>3</v>
      </c>
      <c r="AC25" s="74"/>
      <c r="AD25" s="74"/>
      <c r="AE25" s="74"/>
      <c r="AF25" s="74"/>
      <c r="AG25" s="73"/>
      <c r="AH25" s="81"/>
      <c r="AI25" s="81"/>
      <c r="AJ25" s="81"/>
      <c r="AK25" s="81"/>
      <c r="AL25" s="73"/>
      <c r="AM25" s="76">
        <f t="shared" si="1"/>
        <v>45</v>
      </c>
      <c r="AN25" s="41">
        <f t="shared" si="2"/>
        <v>15</v>
      </c>
      <c r="AO25" s="41">
        <f t="shared" si="2"/>
        <v>30</v>
      </c>
      <c r="AP25" s="41">
        <f t="shared" si="2"/>
        <v>0</v>
      </c>
      <c r="AQ25" s="41">
        <f t="shared" si="2"/>
        <v>0</v>
      </c>
      <c r="AR25" s="77">
        <f t="shared" si="2"/>
        <v>3</v>
      </c>
    </row>
    <row r="26" spans="1:47" ht="20.100000000000001" customHeight="1">
      <c r="A26" s="68">
        <v>13</v>
      </c>
      <c r="B26" s="69" t="s">
        <v>52</v>
      </c>
      <c r="C26" s="13" t="s">
        <v>53</v>
      </c>
      <c r="D26" s="44"/>
      <c r="E26" s="44"/>
      <c r="F26" s="44"/>
      <c r="G26" s="44"/>
      <c r="H26" s="70"/>
      <c r="I26" s="44"/>
      <c r="J26" s="44"/>
      <c r="K26" s="44"/>
      <c r="L26" s="44"/>
      <c r="M26" s="70"/>
      <c r="N26" s="71"/>
      <c r="O26" s="71"/>
      <c r="P26" s="71"/>
      <c r="Q26" s="71"/>
      <c r="R26" s="73"/>
      <c r="S26" s="71"/>
      <c r="T26" s="71"/>
      <c r="U26" s="71"/>
      <c r="V26" s="71"/>
      <c r="W26" s="73"/>
      <c r="X26" s="74"/>
      <c r="Y26" s="74"/>
      <c r="Z26" s="74"/>
      <c r="AA26" s="74"/>
      <c r="AB26" s="73"/>
      <c r="AC26" s="83">
        <v>15</v>
      </c>
      <c r="AD26" s="74"/>
      <c r="AE26" s="74"/>
      <c r="AF26" s="74"/>
      <c r="AG26" s="73">
        <v>1</v>
      </c>
      <c r="AH26" s="81"/>
      <c r="AI26" s="81"/>
      <c r="AJ26" s="81"/>
      <c r="AK26" s="81"/>
      <c r="AL26" s="73"/>
      <c r="AM26" s="76">
        <f t="shared" si="1"/>
        <v>15</v>
      </c>
      <c r="AN26" s="41">
        <f t="shared" si="2"/>
        <v>15</v>
      </c>
      <c r="AO26" s="41">
        <f t="shared" si="2"/>
        <v>0</v>
      </c>
      <c r="AP26" s="41">
        <f t="shared" si="2"/>
        <v>0</v>
      </c>
      <c r="AQ26" s="41">
        <f t="shared" si="2"/>
        <v>0</v>
      </c>
      <c r="AR26" s="77">
        <f t="shared" si="2"/>
        <v>1</v>
      </c>
    </row>
    <row r="27" spans="1:47" ht="20.100000000000001" customHeight="1">
      <c r="A27" s="127" t="s">
        <v>54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65">
        <f t="shared" ref="AM27:AR27" si="4">SUM(AM28:AM42)</f>
        <v>945</v>
      </c>
      <c r="AN27" s="65">
        <f t="shared" si="4"/>
        <v>390</v>
      </c>
      <c r="AO27" s="65">
        <f t="shared" si="4"/>
        <v>150</v>
      </c>
      <c r="AP27" s="65">
        <f t="shared" si="4"/>
        <v>330</v>
      </c>
      <c r="AQ27" s="65">
        <f t="shared" si="4"/>
        <v>75</v>
      </c>
      <c r="AR27" s="65">
        <f t="shared" si="4"/>
        <v>64</v>
      </c>
    </row>
    <row r="28" spans="1:47" ht="20.100000000000001" customHeight="1">
      <c r="A28" s="68">
        <v>1</v>
      </c>
      <c r="B28" s="80" t="s">
        <v>120</v>
      </c>
      <c r="C28" s="87" t="s">
        <v>37</v>
      </c>
      <c r="D28" s="44">
        <v>15</v>
      </c>
      <c r="E28" s="44"/>
      <c r="F28" s="44">
        <v>30</v>
      </c>
      <c r="G28" s="44"/>
      <c r="H28" s="70">
        <v>4</v>
      </c>
      <c r="I28" s="88"/>
      <c r="J28" s="88"/>
      <c r="K28" s="88"/>
      <c r="L28" s="88"/>
      <c r="M28" s="70"/>
      <c r="N28" s="89"/>
      <c r="O28" s="89"/>
      <c r="P28" s="89"/>
      <c r="Q28" s="89"/>
      <c r="R28" s="70"/>
      <c r="S28" s="89"/>
      <c r="T28" s="89"/>
      <c r="U28" s="89"/>
      <c r="V28" s="89"/>
      <c r="W28" s="70"/>
      <c r="X28" s="90"/>
      <c r="Y28" s="90"/>
      <c r="Z28" s="90"/>
      <c r="AA28" s="90"/>
      <c r="AB28" s="70"/>
      <c r="AC28" s="90"/>
      <c r="AD28" s="90"/>
      <c r="AE28" s="90"/>
      <c r="AF28" s="90"/>
      <c r="AG28" s="70"/>
      <c r="AH28" s="91"/>
      <c r="AI28" s="91"/>
      <c r="AJ28" s="91"/>
      <c r="AK28" s="91"/>
      <c r="AL28" s="70"/>
      <c r="AM28" s="76">
        <f t="shared" ref="AM28" si="5">AN28+AO28+AP28+AQ28</f>
        <v>45</v>
      </c>
      <c r="AN28" s="41">
        <f t="shared" ref="AN28" si="6">D28+I28+N28+S28+X28+AC28+AH28</f>
        <v>15</v>
      </c>
      <c r="AO28" s="41">
        <f t="shared" ref="AO28" si="7">E28+J28+O28+T28+Y28+AD28+AI28</f>
        <v>0</v>
      </c>
      <c r="AP28" s="41">
        <f t="shared" ref="AP28" si="8">F28+K28+P28+U28+Z28+AE28+AJ28</f>
        <v>30</v>
      </c>
      <c r="AQ28" s="41">
        <f t="shared" ref="AQ28" si="9">G28+L28+Q28+V28+AA28+AF28+AK28</f>
        <v>0</v>
      </c>
      <c r="AR28" s="77">
        <f t="shared" ref="AR28" si="10">H28+M28+R28+W28+AB28+AG28+AL28</f>
        <v>4</v>
      </c>
    </row>
    <row r="29" spans="1:47" ht="20.100000000000001" customHeight="1">
      <c r="A29" s="68">
        <v>2</v>
      </c>
      <c r="B29" s="80" t="s">
        <v>55</v>
      </c>
      <c r="C29" s="87" t="s">
        <v>56</v>
      </c>
      <c r="D29" s="92">
        <v>30</v>
      </c>
      <c r="E29" s="92"/>
      <c r="F29" s="92">
        <v>30</v>
      </c>
      <c r="G29" s="92"/>
      <c r="H29" s="70">
        <v>4</v>
      </c>
      <c r="I29" s="88"/>
      <c r="J29" s="88"/>
      <c r="K29" s="88"/>
      <c r="L29" s="88"/>
      <c r="M29" s="70"/>
      <c r="N29" s="89"/>
      <c r="O29" s="89"/>
      <c r="P29" s="89"/>
      <c r="Q29" s="89"/>
      <c r="R29" s="70"/>
      <c r="S29" s="89"/>
      <c r="T29" s="89"/>
      <c r="U29" s="89"/>
      <c r="V29" s="89"/>
      <c r="W29" s="70"/>
      <c r="X29" s="90"/>
      <c r="Y29" s="90"/>
      <c r="Z29" s="90"/>
      <c r="AA29" s="90"/>
      <c r="AB29" s="70"/>
      <c r="AC29" s="90"/>
      <c r="AD29" s="90"/>
      <c r="AE29" s="90"/>
      <c r="AF29" s="90"/>
      <c r="AG29" s="70"/>
      <c r="AH29" s="91"/>
      <c r="AI29" s="91"/>
      <c r="AJ29" s="91"/>
      <c r="AK29" s="91"/>
      <c r="AL29" s="70"/>
      <c r="AM29" s="76">
        <f t="shared" ref="AM29:AM35" si="11">AN29+AO29+AP29+AQ29</f>
        <v>60</v>
      </c>
      <c r="AN29" s="41">
        <f t="shared" ref="AN29:AN35" si="12">D29+I29+N29+S29+X29+AC29+AH29</f>
        <v>30</v>
      </c>
      <c r="AO29" s="41">
        <f t="shared" ref="AO29:AO35" si="13">E29+J29+O29+T29+Y29+AD29+AI29</f>
        <v>0</v>
      </c>
      <c r="AP29" s="41">
        <f t="shared" ref="AP29:AP35" si="14">F29+K29+P29+U29+Z29+AE29+AJ29</f>
        <v>30</v>
      </c>
      <c r="AQ29" s="41">
        <f t="shared" ref="AQ29:AQ35" si="15">G29+L29+Q29+V29+AA29+AF29+AK29</f>
        <v>0</v>
      </c>
      <c r="AR29" s="77">
        <f t="shared" ref="AR29:AR35" si="16">H29+M29+R29+W29+AB29+AG29+AL29</f>
        <v>4</v>
      </c>
    </row>
    <row r="30" spans="1:47" ht="20.100000000000001" customHeight="1">
      <c r="A30" s="68">
        <v>3</v>
      </c>
      <c r="B30" s="80" t="s">
        <v>57</v>
      </c>
      <c r="C30" s="13" t="s">
        <v>56</v>
      </c>
      <c r="D30" s="44">
        <v>15</v>
      </c>
      <c r="E30" s="44">
        <v>15</v>
      </c>
      <c r="F30" s="44">
        <v>30</v>
      </c>
      <c r="G30" s="44"/>
      <c r="H30" s="70">
        <v>4</v>
      </c>
      <c r="I30" s="93"/>
      <c r="J30" s="93"/>
      <c r="K30" s="88"/>
      <c r="L30" s="88"/>
      <c r="M30" s="70"/>
      <c r="N30" s="89"/>
      <c r="O30" s="89"/>
      <c r="P30" s="89"/>
      <c r="Q30" s="89"/>
      <c r="R30" s="70"/>
      <c r="S30" s="89"/>
      <c r="T30" s="89"/>
      <c r="U30" s="89"/>
      <c r="V30" s="89"/>
      <c r="W30" s="70"/>
      <c r="X30" s="90"/>
      <c r="Y30" s="90"/>
      <c r="Z30" s="90"/>
      <c r="AA30" s="90"/>
      <c r="AB30" s="70"/>
      <c r="AC30" s="90"/>
      <c r="AD30" s="90"/>
      <c r="AE30" s="90"/>
      <c r="AF30" s="90"/>
      <c r="AG30" s="70"/>
      <c r="AH30" s="91"/>
      <c r="AI30" s="91"/>
      <c r="AJ30" s="91"/>
      <c r="AK30" s="91"/>
      <c r="AL30" s="70"/>
      <c r="AM30" s="76">
        <f t="shared" si="11"/>
        <v>60</v>
      </c>
      <c r="AN30" s="41">
        <f t="shared" si="12"/>
        <v>15</v>
      </c>
      <c r="AO30" s="41">
        <f t="shared" si="13"/>
        <v>15</v>
      </c>
      <c r="AP30" s="41">
        <f t="shared" si="14"/>
        <v>30</v>
      </c>
      <c r="AQ30" s="41">
        <f t="shared" si="15"/>
        <v>0</v>
      </c>
      <c r="AR30" s="77">
        <f t="shared" si="16"/>
        <v>4</v>
      </c>
    </row>
    <row r="31" spans="1:47" ht="20.100000000000001" customHeight="1">
      <c r="A31" s="68">
        <v>4</v>
      </c>
      <c r="B31" s="80" t="s">
        <v>121</v>
      </c>
      <c r="C31" s="13" t="s">
        <v>37</v>
      </c>
      <c r="D31" s="44">
        <v>15</v>
      </c>
      <c r="E31" s="44">
        <v>15</v>
      </c>
      <c r="F31" s="44">
        <v>15</v>
      </c>
      <c r="G31" s="44"/>
      <c r="H31" s="70">
        <v>3</v>
      </c>
      <c r="I31" s="93"/>
      <c r="J31" s="93"/>
      <c r="K31" s="88"/>
      <c r="L31" s="88"/>
      <c r="M31" s="70"/>
      <c r="N31" s="89"/>
      <c r="O31" s="89"/>
      <c r="P31" s="89"/>
      <c r="Q31" s="89"/>
      <c r="R31" s="70"/>
      <c r="S31" s="89"/>
      <c r="T31" s="89"/>
      <c r="U31" s="89"/>
      <c r="V31" s="89"/>
      <c r="W31" s="70"/>
      <c r="X31" s="90"/>
      <c r="Y31" s="90"/>
      <c r="Z31" s="90"/>
      <c r="AA31" s="90"/>
      <c r="AB31" s="70"/>
      <c r="AC31" s="90"/>
      <c r="AD31" s="90"/>
      <c r="AE31" s="90"/>
      <c r="AF31" s="90"/>
      <c r="AG31" s="70"/>
      <c r="AH31" s="91"/>
      <c r="AI31" s="91"/>
      <c r="AJ31" s="91"/>
      <c r="AK31" s="91"/>
      <c r="AL31" s="70"/>
      <c r="AM31" s="76">
        <f t="shared" si="11"/>
        <v>45</v>
      </c>
      <c r="AN31" s="41">
        <f t="shared" si="12"/>
        <v>15</v>
      </c>
      <c r="AO31" s="41">
        <f t="shared" si="13"/>
        <v>15</v>
      </c>
      <c r="AP31" s="41">
        <f t="shared" si="14"/>
        <v>15</v>
      </c>
      <c r="AQ31" s="41">
        <f t="shared" si="15"/>
        <v>0</v>
      </c>
      <c r="AR31" s="77">
        <f t="shared" si="16"/>
        <v>3</v>
      </c>
    </row>
    <row r="32" spans="1:47" ht="20.100000000000001" customHeight="1">
      <c r="A32" s="68">
        <v>5</v>
      </c>
      <c r="B32" s="80" t="s">
        <v>58</v>
      </c>
      <c r="C32" s="87" t="s">
        <v>45</v>
      </c>
      <c r="D32" s="92"/>
      <c r="E32" s="92"/>
      <c r="F32" s="92"/>
      <c r="G32" s="92"/>
      <c r="H32" s="70"/>
      <c r="I32" s="92">
        <v>15</v>
      </c>
      <c r="J32" s="92">
        <v>30</v>
      </c>
      <c r="K32" s="92">
        <v>30</v>
      </c>
      <c r="L32" s="92"/>
      <c r="M32" s="70">
        <v>5</v>
      </c>
      <c r="N32" s="89"/>
      <c r="O32" s="89"/>
      <c r="P32" s="89"/>
      <c r="Q32" s="89"/>
      <c r="R32" s="70"/>
      <c r="S32" s="89"/>
      <c r="T32" s="89"/>
      <c r="U32" s="89"/>
      <c r="V32" s="89"/>
      <c r="W32" s="70"/>
      <c r="X32" s="94"/>
      <c r="Y32" s="94"/>
      <c r="Z32" s="94"/>
      <c r="AA32" s="94"/>
      <c r="AB32" s="35"/>
      <c r="AC32" s="90"/>
      <c r="AD32" s="90"/>
      <c r="AE32" s="90"/>
      <c r="AF32" s="90"/>
      <c r="AG32" s="70"/>
      <c r="AH32" s="91"/>
      <c r="AI32" s="91"/>
      <c r="AJ32" s="91"/>
      <c r="AK32" s="91"/>
      <c r="AL32" s="70"/>
      <c r="AM32" s="76">
        <f t="shared" si="11"/>
        <v>75</v>
      </c>
      <c r="AN32" s="41">
        <f t="shared" si="12"/>
        <v>15</v>
      </c>
      <c r="AO32" s="41">
        <f t="shared" si="13"/>
        <v>30</v>
      </c>
      <c r="AP32" s="41">
        <f t="shared" si="14"/>
        <v>30</v>
      </c>
      <c r="AQ32" s="41">
        <f t="shared" si="15"/>
        <v>0</v>
      </c>
      <c r="AR32" s="77">
        <f t="shared" si="16"/>
        <v>5</v>
      </c>
    </row>
    <row r="33" spans="1:44" ht="20.100000000000001" customHeight="1">
      <c r="A33" s="68">
        <v>6</v>
      </c>
      <c r="B33" s="80" t="s">
        <v>59</v>
      </c>
      <c r="C33" s="87" t="s">
        <v>45</v>
      </c>
      <c r="D33" s="92"/>
      <c r="E33" s="92"/>
      <c r="F33" s="92"/>
      <c r="G33" s="92"/>
      <c r="H33" s="70"/>
      <c r="I33" s="93">
        <v>30</v>
      </c>
      <c r="J33" s="93"/>
      <c r="K33" s="93">
        <v>30</v>
      </c>
      <c r="L33" s="93">
        <v>15</v>
      </c>
      <c r="M33" s="70">
        <v>5</v>
      </c>
      <c r="N33" s="89"/>
      <c r="O33" s="89"/>
      <c r="P33" s="89"/>
      <c r="Q33" s="89"/>
      <c r="R33" s="70"/>
      <c r="S33" s="89"/>
      <c r="T33" s="89"/>
      <c r="U33" s="89"/>
      <c r="V33" s="89"/>
      <c r="W33" s="70"/>
      <c r="X33" s="94"/>
      <c r="Y33" s="94"/>
      <c r="Z33" s="94"/>
      <c r="AA33" s="94"/>
      <c r="AB33" s="35"/>
      <c r="AC33" s="90"/>
      <c r="AD33" s="90"/>
      <c r="AE33" s="90"/>
      <c r="AF33" s="90"/>
      <c r="AG33" s="70"/>
      <c r="AH33" s="91"/>
      <c r="AI33" s="91"/>
      <c r="AJ33" s="91"/>
      <c r="AK33" s="91"/>
      <c r="AL33" s="70"/>
      <c r="AM33" s="76">
        <f t="shared" si="11"/>
        <v>75</v>
      </c>
      <c r="AN33" s="41">
        <f t="shared" si="12"/>
        <v>30</v>
      </c>
      <c r="AO33" s="41">
        <f t="shared" si="13"/>
        <v>0</v>
      </c>
      <c r="AP33" s="41">
        <f t="shared" si="14"/>
        <v>30</v>
      </c>
      <c r="AQ33" s="41">
        <f t="shared" si="15"/>
        <v>15</v>
      </c>
      <c r="AR33" s="77">
        <f t="shared" si="16"/>
        <v>5</v>
      </c>
    </row>
    <row r="34" spans="1:44" ht="20.100000000000001" customHeight="1">
      <c r="A34" s="68">
        <v>7</v>
      </c>
      <c r="B34" s="80" t="s">
        <v>60</v>
      </c>
      <c r="C34" s="87" t="s">
        <v>43</v>
      </c>
      <c r="D34" s="88"/>
      <c r="E34" s="88"/>
      <c r="F34" s="88"/>
      <c r="G34" s="88"/>
      <c r="H34" s="70"/>
      <c r="I34" s="92">
        <v>30</v>
      </c>
      <c r="J34" s="92">
        <v>15</v>
      </c>
      <c r="K34" s="92">
        <v>30</v>
      </c>
      <c r="L34" s="92"/>
      <c r="M34" s="70">
        <v>5</v>
      </c>
      <c r="N34" s="89"/>
      <c r="O34" s="89"/>
      <c r="P34" s="89"/>
      <c r="Q34" s="89"/>
      <c r="R34" s="70"/>
      <c r="S34" s="89"/>
      <c r="T34" s="89"/>
      <c r="U34" s="89"/>
      <c r="V34" s="89"/>
      <c r="W34" s="70"/>
      <c r="X34" s="90"/>
      <c r="Y34" s="90"/>
      <c r="Z34" s="90"/>
      <c r="AA34" s="90"/>
      <c r="AB34" s="70"/>
      <c r="AC34" s="90"/>
      <c r="AD34" s="90"/>
      <c r="AE34" s="90"/>
      <c r="AF34" s="90"/>
      <c r="AG34" s="70"/>
      <c r="AH34" s="91"/>
      <c r="AI34" s="91"/>
      <c r="AJ34" s="91"/>
      <c r="AK34" s="91"/>
      <c r="AL34" s="70"/>
      <c r="AM34" s="76">
        <f t="shared" si="11"/>
        <v>75</v>
      </c>
      <c r="AN34" s="41">
        <f t="shared" si="12"/>
        <v>30</v>
      </c>
      <c r="AO34" s="41">
        <f t="shared" si="13"/>
        <v>15</v>
      </c>
      <c r="AP34" s="41">
        <f t="shared" si="14"/>
        <v>30</v>
      </c>
      <c r="AQ34" s="41">
        <f t="shared" si="15"/>
        <v>0</v>
      </c>
      <c r="AR34" s="77">
        <f t="shared" si="16"/>
        <v>5</v>
      </c>
    </row>
    <row r="35" spans="1:44" ht="20.100000000000001" customHeight="1">
      <c r="A35" s="68">
        <v>8</v>
      </c>
      <c r="B35" s="80" t="s">
        <v>61</v>
      </c>
      <c r="C35" s="87" t="s">
        <v>62</v>
      </c>
      <c r="D35" s="88"/>
      <c r="E35" s="88"/>
      <c r="F35" s="88"/>
      <c r="G35" s="88"/>
      <c r="H35" s="70"/>
      <c r="I35" s="93"/>
      <c r="J35" s="93"/>
      <c r="K35" s="93"/>
      <c r="L35" s="93"/>
      <c r="M35" s="70"/>
      <c r="N35" s="95">
        <v>30</v>
      </c>
      <c r="O35" s="95">
        <v>15</v>
      </c>
      <c r="P35" s="95">
        <v>15</v>
      </c>
      <c r="Q35" s="89"/>
      <c r="R35" s="70">
        <v>4</v>
      </c>
      <c r="S35" s="95"/>
      <c r="T35" s="95"/>
      <c r="U35" s="95"/>
      <c r="V35" s="95"/>
      <c r="W35" s="70"/>
      <c r="X35" s="94"/>
      <c r="Y35" s="94"/>
      <c r="Z35" s="94"/>
      <c r="AA35" s="94"/>
      <c r="AB35" s="35"/>
      <c r="AC35" s="90"/>
      <c r="AD35" s="90"/>
      <c r="AE35" s="90"/>
      <c r="AF35" s="90"/>
      <c r="AG35" s="70"/>
      <c r="AH35" s="91"/>
      <c r="AI35" s="91"/>
      <c r="AJ35" s="91"/>
      <c r="AK35" s="91"/>
      <c r="AL35" s="70"/>
      <c r="AM35" s="76">
        <f t="shared" si="11"/>
        <v>60</v>
      </c>
      <c r="AN35" s="41">
        <f t="shared" si="12"/>
        <v>30</v>
      </c>
      <c r="AO35" s="41">
        <f t="shared" si="13"/>
        <v>15</v>
      </c>
      <c r="AP35" s="41">
        <f t="shared" si="14"/>
        <v>15</v>
      </c>
      <c r="AQ35" s="41">
        <f t="shared" si="15"/>
        <v>0</v>
      </c>
      <c r="AR35" s="77">
        <f t="shared" si="16"/>
        <v>4</v>
      </c>
    </row>
    <row r="36" spans="1:44" ht="20.100000000000001" customHeight="1">
      <c r="A36" s="68">
        <v>9</v>
      </c>
      <c r="B36" s="80" t="s">
        <v>63</v>
      </c>
      <c r="C36" s="87" t="s">
        <v>33</v>
      </c>
      <c r="D36" s="88"/>
      <c r="E36" s="88"/>
      <c r="F36" s="88"/>
      <c r="G36" s="88"/>
      <c r="H36" s="70"/>
      <c r="I36" s="88"/>
      <c r="J36" s="88"/>
      <c r="K36" s="88"/>
      <c r="L36" s="88"/>
      <c r="M36" s="70"/>
      <c r="N36" s="95">
        <v>30</v>
      </c>
      <c r="O36" s="95">
        <v>15</v>
      </c>
      <c r="P36" s="95">
        <v>15</v>
      </c>
      <c r="Q36" s="95"/>
      <c r="R36" s="70">
        <v>4</v>
      </c>
      <c r="S36" s="95"/>
      <c r="T36" s="95"/>
      <c r="U36" s="95"/>
      <c r="V36" s="95"/>
      <c r="W36" s="70"/>
      <c r="X36" s="94"/>
      <c r="Y36" s="94"/>
      <c r="Z36" s="94"/>
      <c r="AA36" s="94"/>
      <c r="AB36" s="35"/>
      <c r="AC36" s="90"/>
      <c r="AD36" s="90"/>
      <c r="AE36" s="90"/>
      <c r="AF36" s="90"/>
      <c r="AG36" s="70"/>
      <c r="AH36" s="91"/>
      <c r="AI36" s="91"/>
      <c r="AJ36" s="91"/>
      <c r="AK36" s="91"/>
      <c r="AL36" s="70"/>
      <c r="AM36" s="76">
        <f t="shared" ref="AM36:AM42" si="17">AN36+AO36+AP36+AQ36</f>
        <v>60</v>
      </c>
      <c r="AN36" s="41">
        <f t="shared" ref="AN36:AN42" si="18">D36+I36+N36+S36+X36+AC36+AH36</f>
        <v>30</v>
      </c>
      <c r="AO36" s="41">
        <f t="shared" ref="AO36:AO42" si="19">E36+J36+O36+T36+Y36+AD36+AI36</f>
        <v>15</v>
      </c>
      <c r="AP36" s="41">
        <f t="shared" ref="AP36:AP42" si="20">F36+K36+P36+U36+Z36+AE36+AJ36</f>
        <v>15</v>
      </c>
      <c r="AQ36" s="41">
        <f t="shared" ref="AQ36:AQ42" si="21">G36+L36+Q36+V36+AA36+AF36+AK36</f>
        <v>0</v>
      </c>
      <c r="AR36" s="77">
        <f t="shared" ref="AR36:AR42" si="22">H36+M36+R36+W36+AB36+AG36+AL36</f>
        <v>4</v>
      </c>
    </row>
    <row r="37" spans="1:44" ht="20.100000000000001" customHeight="1">
      <c r="A37" s="68">
        <v>10</v>
      </c>
      <c r="B37" s="80" t="s">
        <v>64</v>
      </c>
      <c r="C37" s="87" t="s">
        <v>48</v>
      </c>
      <c r="D37" s="88"/>
      <c r="E37" s="88"/>
      <c r="F37" s="88"/>
      <c r="G37" s="88"/>
      <c r="H37" s="70"/>
      <c r="I37" s="88"/>
      <c r="J37" s="88"/>
      <c r="K37" s="88"/>
      <c r="L37" s="88"/>
      <c r="M37" s="70"/>
      <c r="N37" s="95"/>
      <c r="O37" s="95"/>
      <c r="P37" s="95"/>
      <c r="Q37" s="95"/>
      <c r="R37" s="70"/>
      <c r="S37" s="96">
        <v>30</v>
      </c>
      <c r="T37" s="97"/>
      <c r="U37" s="97">
        <v>15</v>
      </c>
      <c r="V37" s="97">
        <v>30</v>
      </c>
      <c r="W37" s="98">
        <v>5</v>
      </c>
      <c r="X37" s="90"/>
      <c r="Y37" s="90"/>
      <c r="Z37" s="90"/>
      <c r="AA37" s="90"/>
      <c r="AB37" s="70"/>
      <c r="AC37" s="90"/>
      <c r="AD37" s="90"/>
      <c r="AE37" s="90"/>
      <c r="AF37" s="90"/>
      <c r="AG37" s="70"/>
      <c r="AH37" s="91"/>
      <c r="AI37" s="91"/>
      <c r="AJ37" s="91"/>
      <c r="AK37" s="91"/>
      <c r="AL37" s="70"/>
      <c r="AM37" s="76">
        <f t="shared" si="17"/>
        <v>75</v>
      </c>
      <c r="AN37" s="41">
        <f t="shared" si="18"/>
        <v>30</v>
      </c>
      <c r="AO37" s="41">
        <f t="shared" si="19"/>
        <v>0</v>
      </c>
      <c r="AP37" s="41">
        <f t="shared" si="20"/>
        <v>15</v>
      </c>
      <c r="AQ37" s="41">
        <f t="shared" si="21"/>
        <v>30</v>
      </c>
      <c r="AR37" s="77">
        <f t="shared" si="22"/>
        <v>5</v>
      </c>
    </row>
    <row r="38" spans="1:44" ht="20.100000000000001" customHeight="1">
      <c r="A38" s="68">
        <v>11</v>
      </c>
      <c r="B38" s="99" t="s">
        <v>65</v>
      </c>
      <c r="C38" s="87" t="s">
        <v>66</v>
      </c>
      <c r="D38" s="88"/>
      <c r="E38" s="88"/>
      <c r="F38" s="88"/>
      <c r="G38" s="88"/>
      <c r="H38" s="70"/>
      <c r="I38" s="92"/>
      <c r="J38" s="92"/>
      <c r="K38" s="92"/>
      <c r="L38" s="92"/>
      <c r="M38" s="70"/>
      <c r="N38" s="95"/>
      <c r="O38" s="95"/>
      <c r="P38" s="95"/>
      <c r="Q38" s="95"/>
      <c r="R38" s="70"/>
      <c r="S38" s="95">
        <v>30</v>
      </c>
      <c r="T38" s="95">
        <v>15</v>
      </c>
      <c r="U38" s="95">
        <v>15</v>
      </c>
      <c r="V38" s="95"/>
      <c r="W38" s="70">
        <v>4</v>
      </c>
      <c r="X38" s="90"/>
      <c r="Y38" s="90"/>
      <c r="Z38" s="90"/>
      <c r="AA38" s="90"/>
      <c r="AB38" s="70"/>
      <c r="AC38" s="90"/>
      <c r="AD38" s="90"/>
      <c r="AE38" s="90"/>
      <c r="AF38" s="90"/>
      <c r="AG38" s="70"/>
      <c r="AH38" s="91"/>
      <c r="AI38" s="91"/>
      <c r="AJ38" s="91"/>
      <c r="AK38" s="91"/>
      <c r="AL38" s="70"/>
      <c r="AM38" s="76">
        <f t="shared" si="17"/>
        <v>60</v>
      </c>
      <c r="AN38" s="41">
        <f t="shared" si="18"/>
        <v>30</v>
      </c>
      <c r="AO38" s="41">
        <f t="shared" si="19"/>
        <v>15</v>
      </c>
      <c r="AP38" s="41">
        <f t="shared" si="20"/>
        <v>15</v>
      </c>
      <c r="AQ38" s="41">
        <f t="shared" si="21"/>
        <v>0</v>
      </c>
      <c r="AR38" s="77">
        <f t="shared" si="22"/>
        <v>4</v>
      </c>
    </row>
    <row r="39" spans="1:44" ht="20.100000000000001" customHeight="1">
      <c r="A39" s="68">
        <v>12</v>
      </c>
      <c r="B39" s="69" t="s">
        <v>67</v>
      </c>
      <c r="C39" s="87" t="s">
        <v>51</v>
      </c>
      <c r="D39" s="88"/>
      <c r="E39" s="88"/>
      <c r="F39" s="88"/>
      <c r="G39" s="88"/>
      <c r="H39" s="70"/>
      <c r="I39" s="88"/>
      <c r="J39" s="88"/>
      <c r="K39" s="88"/>
      <c r="L39" s="88"/>
      <c r="M39" s="70"/>
      <c r="N39" s="89"/>
      <c r="O39" s="89"/>
      <c r="P39" s="89"/>
      <c r="Q39" s="89"/>
      <c r="R39" s="70"/>
      <c r="S39" s="95"/>
      <c r="T39" s="95"/>
      <c r="U39" s="95"/>
      <c r="V39" s="95"/>
      <c r="W39" s="70"/>
      <c r="X39" s="94">
        <v>30</v>
      </c>
      <c r="Y39" s="94">
        <v>15</v>
      </c>
      <c r="Z39" s="94">
        <v>15</v>
      </c>
      <c r="AA39" s="94"/>
      <c r="AB39" s="35">
        <v>4</v>
      </c>
      <c r="AC39" s="90"/>
      <c r="AD39" s="90"/>
      <c r="AE39" s="90"/>
      <c r="AF39" s="90"/>
      <c r="AG39" s="70"/>
      <c r="AH39" s="91"/>
      <c r="AI39" s="91"/>
      <c r="AJ39" s="91"/>
      <c r="AK39" s="91"/>
      <c r="AL39" s="70"/>
      <c r="AM39" s="76">
        <f t="shared" si="17"/>
        <v>60</v>
      </c>
      <c r="AN39" s="41">
        <f t="shared" si="18"/>
        <v>30</v>
      </c>
      <c r="AO39" s="41">
        <f t="shared" si="19"/>
        <v>15</v>
      </c>
      <c r="AP39" s="41">
        <f t="shared" si="20"/>
        <v>15</v>
      </c>
      <c r="AQ39" s="41">
        <f t="shared" si="21"/>
        <v>0</v>
      </c>
      <c r="AR39" s="77">
        <f t="shared" si="22"/>
        <v>4</v>
      </c>
    </row>
    <row r="40" spans="1:44" ht="20.100000000000001" customHeight="1">
      <c r="A40" s="68">
        <v>13</v>
      </c>
      <c r="B40" s="99" t="s">
        <v>68</v>
      </c>
      <c r="C40" s="87" t="s">
        <v>53</v>
      </c>
      <c r="D40" s="88"/>
      <c r="E40" s="88"/>
      <c r="F40" s="88"/>
      <c r="G40" s="88"/>
      <c r="H40" s="70"/>
      <c r="I40" s="88"/>
      <c r="J40" s="88"/>
      <c r="K40" s="88"/>
      <c r="L40" s="88"/>
      <c r="M40" s="70"/>
      <c r="N40" s="89"/>
      <c r="O40" s="89"/>
      <c r="P40" s="89"/>
      <c r="Q40" s="89"/>
      <c r="R40" s="70"/>
      <c r="S40" s="89"/>
      <c r="T40" s="89"/>
      <c r="U40" s="89"/>
      <c r="V40" s="89"/>
      <c r="W40" s="70"/>
      <c r="X40" s="94"/>
      <c r="Y40" s="94"/>
      <c r="Z40" s="94"/>
      <c r="AA40" s="94"/>
      <c r="AB40" s="35"/>
      <c r="AC40" s="100">
        <v>30</v>
      </c>
      <c r="AD40" s="100"/>
      <c r="AE40" s="100">
        <v>15</v>
      </c>
      <c r="AF40" s="100">
        <v>30</v>
      </c>
      <c r="AG40" s="70">
        <v>5</v>
      </c>
      <c r="AH40" s="91"/>
      <c r="AI40" s="91"/>
      <c r="AJ40" s="91"/>
      <c r="AK40" s="91"/>
      <c r="AL40" s="70"/>
      <c r="AM40" s="76">
        <f t="shared" si="17"/>
        <v>75</v>
      </c>
      <c r="AN40" s="41">
        <f t="shared" si="18"/>
        <v>30</v>
      </c>
      <c r="AO40" s="41">
        <f t="shared" si="19"/>
        <v>0</v>
      </c>
      <c r="AP40" s="41">
        <f t="shared" si="20"/>
        <v>15</v>
      </c>
      <c r="AQ40" s="41">
        <f t="shared" si="21"/>
        <v>30</v>
      </c>
      <c r="AR40" s="77">
        <f t="shared" si="22"/>
        <v>5</v>
      </c>
    </row>
    <row r="41" spans="1:44" ht="20.100000000000001" customHeight="1">
      <c r="A41" s="68">
        <v>14</v>
      </c>
      <c r="B41" s="99" t="s">
        <v>69</v>
      </c>
      <c r="C41" s="87" t="s">
        <v>70</v>
      </c>
      <c r="D41" s="88"/>
      <c r="E41" s="88"/>
      <c r="F41" s="88"/>
      <c r="G41" s="88"/>
      <c r="H41" s="70"/>
      <c r="I41" s="88"/>
      <c r="J41" s="88"/>
      <c r="K41" s="88"/>
      <c r="L41" s="88"/>
      <c r="M41" s="70"/>
      <c r="N41" s="89"/>
      <c r="O41" s="89"/>
      <c r="P41" s="89"/>
      <c r="Q41" s="89"/>
      <c r="R41" s="70"/>
      <c r="S41" s="89"/>
      <c r="T41" s="89"/>
      <c r="U41" s="89"/>
      <c r="V41" s="89"/>
      <c r="W41" s="70"/>
      <c r="X41" s="94"/>
      <c r="Y41" s="94"/>
      <c r="Z41" s="94"/>
      <c r="AA41" s="94"/>
      <c r="AB41" s="35"/>
      <c r="AC41" s="100"/>
      <c r="AD41" s="100"/>
      <c r="AE41" s="100"/>
      <c r="AF41" s="100"/>
      <c r="AG41" s="70"/>
      <c r="AH41" s="101">
        <v>30</v>
      </c>
      <c r="AI41" s="101"/>
      <c r="AJ41" s="101">
        <v>30</v>
      </c>
      <c r="AK41" s="91"/>
      <c r="AL41" s="70">
        <v>4</v>
      </c>
      <c r="AM41" s="76">
        <f t="shared" si="17"/>
        <v>60</v>
      </c>
      <c r="AN41" s="41">
        <f t="shared" si="18"/>
        <v>30</v>
      </c>
      <c r="AO41" s="41">
        <f t="shared" si="19"/>
        <v>0</v>
      </c>
      <c r="AP41" s="41">
        <f t="shared" si="20"/>
        <v>30</v>
      </c>
      <c r="AQ41" s="41">
        <f t="shared" si="21"/>
        <v>0</v>
      </c>
      <c r="AR41" s="77">
        <f t="shared" si="22"/>
        <v>4</v>
      </c>
    </row>
    <row r="42" spans="1:44" ht="20.100000000000001" customHeight="1">
      <c r="A42" s="68">
        <v>15</v>
      </c>
      <c r="B42" s="69" t="s">
        <v>71</v>
      </c>
      <c r="C42" s="87" t="s">
        <v>70</v>
      </c>
      <c r="D42" s="88"/>
      <c r="E42" s="88"/>
      <c r="F42" s="88"/>
      <c r="G42" s="88"/>
      <c r="H42" s="70"/>
      <c r="I42" s="88"/>
      <c r="J42" s="88"/>
      <c r="K42" s="88"/>
      <c r="L42" s="88"/>
      <c r="M42" s="70"/>
      <c r="N42" s="89"/>
      <c r="O42" s="89"/>
      <c r="P42" s="89"/>
      <c r="Q42" s="89"/>
      <c r="R42" s="70"/>
      <c r="S42" s="89"/>
      <c r="T42" s="89"/>
      <c r="U42" s="89"/>
      <c r="V42" s="89"/>
      <c r="W42" s="70"/>
      <c r="X42" s="94"/>
      <c r="Y42" s="94"/>
      <c r="Z42" s="94"/>
      <c r="AA42" s="94"/>
      <c r="AB42" s="35"/>
      <c r="AC42" s="100"/>
      <c r="AD42" s="100"/>
      <c r="AE42" s="100"/>
      <c r="AF42" s="100"/>
      <c r="AG42" s="70"/>
      <c r="AH42" s="101">
        <v>30</v>
      </c>
      <c r="AI42" s="101">
        <v>15</v>
      </c>
      <c r="AJ42" s="101">
        <v>15</v>
      </c>
      <c r="AK42" s="101"/>
      <c r="AL42" s="70">
        <v>4</v>
      </c>
      <c r="AM42" s="76">
        <f t="shared" si="17"/>
        <v>60</v>
      </c>
      <c r="AN42" s="41">
        <f t="shared" si="18"/>
        <v>30</v>
      </c>
      <c r="AO42" s="41">
        <f t="shared" si="19"/>
        <v>15</v>
      </c>
      <c r="AP42" s="41">
        <f t="shared" si="20"/>
        <v>15</v>
      </c>
      <c r="AQ42" s="41">
        <f t="shared" si="21"/>
        <v>0</v>
      </c>
      <c r="AR42" s="77">
        <f t="shared" si="22"/>
        <v>4</v>
      </c>
    </row>
    <row r="43" spans="1:44" ht="20.100000000000001" customHeight="1">
      <c r="A43" s="127" t="s">
        <v>72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40">
        <f t="shared" ref="AM43:AR43" si="23">AM44</f>
        <v>1005</v>
      </c>
      <c r="AN43" s="40">
        <f t="shared" si="23"/>
        <v>390</v>
      </c>
      <c r="AO43" s="40">
        <f t="shared" si="23"/>
        <v>45</v>
      </c>
      <c r="AP43" s="40">
        <f t="shared" si="23"/>
        <v>360</v>
      </c>
      <c r="AQ43" s="40">
        <f t="shared" si="23"/>
        <v>210</v>
      </c>
      <c r="AR43" s="102">
        <f t="shared" si="23"/>
        <v>64</v>
      </c>
    </row>
    <row r="44" spans="1:44" ht="20.100000000000001" customHeight="1">
      <c r="A44" s="68">
        <v>1</v>
      </c>
      <c r="B44" s="103" t="s">
        <v>73</v>
      </c>
      <c r="C44" s="13"/>
      <c r="D44" s="44"/>
      <c r="E44" s="44"/>
      <c r="F44" s="44"/>
      <c r="G44" s="44"/>
      <c r="H44" s="70"/>
      <c r="I44" s="44"/>
      <c r="J44" s="44"/>
      <c r="K44" s="44"/>
      <c r="L44" s="44"/>
      <c r="M44" s="70"/>
      <c r="N44" s="34">
        <f>Elektroenergetyka!N30</f>
        <v>75</v>
      </c>
      <c r="O44" s="34">
        <f>Elektroenergetyka!O30</f>
        <v>15</v>
      </c>
      <c r="P44" s="34">
        <f>Elektroenergetyka!P30</f>
        <v>75</v>
      </c>
      <c r="Q44" s="34">
        <f>Elektroenergetyka!Q30</f>
        <v>0</v>
      </c>
      <c r="R44" s="104">
        <f>Elektroenergetyka!R30</f>
        <v>10</v>
      </c>
      <c r="S44" s="34">
        <f>Elektroenergetyka!S30</f>
        <v>60</v>
      </c>
      <c r="T44" s="34">
        <f>Elektroenergetyka!T30</f>
        <v>0</v>
      </c>
      <c r="U44" s="34">
        <f>Elektroenergetyka!U30</f>
        <v>75</v>
      </c>
      <c r="V44" s="34">
        <f>Elektroenergetyka!V30</f>
        <v>45</v>
      </c>
      <c r="W44" s="104">
        <f>Elektroenergetyka!W30</f>
        <v>10</v>
      </c>
      <c r="X44" s="94">
        <f>Elektroenergetyka!X30</f>
        <v>90</v>
      </c>
      <c r="Y44" s="94">
        <f>Elektroenergetyka!Y30</f>
        <v>15</v>
      </c>
      <c r="Z44" s="94">
        <f>Elektroenergetyka!Z30</f>
        <v>60</v>
      </c>
      <c r="AA44" s="94">
        <f>Elektroenergetyka!AA30</f>
        <v>30</v>
      </c>
      <c r="AB44" s="104">
        <f>Elektroenergetyka!AB30</f>
        <v>13</v>
      </c>
      <c r="AC44" s="100">
        <f>Elektroenergetyka!AC30</f>
        <v>90</v>
      </c>
      <c r="AD44" s="94">
        <f>Elektroenergetyka!AD30</f>
        <v>0</v>
      </c>
      <c r="AE44" s="94">
        <f>Elektroenergetyka!AE30</f>
        <v>90</v>
      </c>
      <c r="AF44" s="94">
        <f>Elektroenergetyka!AF30</f>
        <v>90</v>
      </c>
      <c r="AG44" s="104">
        <f>Elektroenergetyka!AG30</f>
        <v>18</v>
      </c>
      <c r="AH44" s="101">
        <f>Elektroenergetyka!AH30</f>
        <v>75</v>
      </c>
      <c r="AI44" s="48">
        <f>Elektroenergetyka!AI30</f>
        <v>15</v>
      </c>
      <c r="AJ44" s="48">
        <f>Elektroenergetyka!AJ30</f>
        <v>60</v>
      </c>
      <c r="AK44" s="48">
        <f>Elektroenergetyka!AK30</f>
        <v>45</v>
      </c>
      <c r="AL44" s="104">
        <f>Elektroenergetyka!AL30</f>
        <v>13</v>
      </c>
      <c r="AM44" s="76">
        <f>SUM(AN44:AQ44)</f>
        <v>1005</v>
      </c>
      <c r="AN44" s="41">
        <f>N44+S44+X44+AC44+AH44</f>
        <v>390</v>
      </c>
      <c r="AO44" s="41">
        <f t="shared" ref="AO44:AR44" si="24">O44+T44+Y44+AD44+AI44</f>
        <v>45</v>
      </c>
      <c r="AP44" s="41">
        <f t="shared" si="24"/>
        <v>360</v>
      </c>
      <c r="AQ44" s="41">
        <f t="shared" si="24"/>
        <v>210</v>
      </c>
      <c r="AR44" s="77">
        <f t="shared" si="24"/>
        <v>64</v>
      </c>
    </row>
    <row r="45" spans="1:44" ht="20.100000000000001" customHeight="1">
      <c r="A45" s="127" t="s">
        <v>74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65">
        <f>AM46+AM49</f>
        <v>90</v>
      </c>
      <c r="AN45" s="105">
        <f>SUM(AN46:AN49)</f>
        <v>0</v>
      </c>
      <c r="AO45" s="105">
        <f>SUM(AO46:AO49)</f>
        <v>0</v>
      </c>
      <c r="AP45" s="105">
        <f>SUM(AP46:AP49)</f>
        <v>0</v>
      </c>
      <c r="AQ45" s="105">
        <f>SUM(AQ46:AQ49)</f>
        <v>90</v>
      </c>
      <c r="AR45" s="106">
        <f>SUM(AR46:AR49)</f>
        <v>49</v>
      </c>
    </row>
    <row r="46" spans="1:44" ht="20.100000000000001" customHeight="1">
      <c r="A46" s="13">
        <v>1</v>
      </c>
      <c r="B46" s="69" t="s">
        <v>75</v>
      </c>
      <c r="C46" s="68" t="s">
        <v>76</v>
      </c>
      <c r="D46" s="44"/>
      <c r="E46" s="44"/>
      <c r="F46" s="44"/>
      <c r="G46" s="44"/>
      <c r="H46" s="70"/>
      <c r="I46" s="44"/>
      <c r="J46" s="44"/>
      <c r="K46" s="44"/>
      <c r="L46" s="44"/>
      <c r="M46" s="70"/>
      <c r="N46" s="71"/>
      <c r="O46" s="71"/>
      <c r="P46" s="71"/>
      <c r="Q46" s="71"/>
      <c r="R46" s="73"/>
      <c r="S46" s="71"/>
      <c r="T46" s="71"/>
      <c r="U46" s="71"/>
      <c r="V46" s="71"/>
      <c r="W46" s="73"/>
      <c r="X46" s="86"/>
      <c r="Y46" s="86"/>
      <c r="Z46" s="86"/>
      <c r="AA46" s="86">
        <v>30</v>
      </c>
      <c r="AB46" s="73">
        <v>2</v>
      </c>
      <c r="AC46" s="83"/>
      <c r="AD46" s="83"/>
      <c r="AE46" s="83"/>
      <c r="AF46" s="83">
        <v>30</v>
      </c>
      <c r="AG46" s="73">
        <v>2</v>
      </c>
      <c r="AH46" s="81"/>
      <c r="AI46" s="81"/>
      <c r="AJ46" s="81"/>
      <c r="AK46" s="81">
        <v>30</v>
      </c>
      <c r="AL46" s="73">
        <v>9</v>
      </c>
      <c r="AM46" s="76">
        <f>AN46+AO46+AQ46</f>
        <v>90</v>
      </c>
      <c r="AN46" s="41">
        <f t="shared" ref="AN46:AR49" si="25">D46+I46+N46+S46+X46+AC46+AH46</f>
        <v>0</v>
      </c>
      <c r="AO46" s="41">
        <f t="shared" si="25"/>
        <v>0</v>
      </c>
      <c r="AP46" s="41">
        <f t="shared" si="25"/>
        <v>0</v>
      </c>
      <c r="AQ46" s="41">
        <f t="shared" si="25"/>
        <v>90</v>
      </c>
      <c r="AR46" s="77">
        <f t="shared" si="25"/>
        <v>13</v>
      </c>
    </row>
    <row r="47" spans="1:44" ht="20.100000000000001" customHeight="1">
      <c r="A47" s="13">
        <v>2</v>
      </c>
      <c r="B47" s="69" t="s">
        <v>77</v>
      </c>
      <c r="C47" s="68" t="s">
        <v>45</v>
      </c>
      <c r="D47" s="143">
        <v>12</v>
      </c>
      <c r="E47" s="144"/>
      <c r="F47" s="144"/>
      <c r="G47" s="144"/>
      <c r="H47" s="144"/>
      <c r="I47" s="144"/>
      <c r="J47" s="144"/>
      <c r="K47" s="144"/>
      <c r="L47" s="144"/>
      <c r="M47" s="145"/>
      <c r="N47" s="146">
        <v>0</v>
      </c>
      <c r="O47" s="147"/>
      <c r="P47" s="147"/>
      <c r="Q47" s="147"/>
      <c r="R47" s="147"/>
      <c r="S47" s="147"/>
      <c r="T47" s="147"/>
      <c r="U47" s="147"/>
      <c r="V47" s="147"/>
      <c r="W47" s="148"/>
      <c r="X47" s="146">
        <v>0</v>
      </c>
      <c r="Y47" s="147"/>
      <c r="Z47" s="147"/>
      <c r="AA47" s="147"/>
      <c r="AB47" s="147"/>
      <c r="AC47" s="147"/>
      <c r="AD47" s="147"/>
      <c r="AE47" s="147"/>
      <c r="AF47" s="147"/>
      <c r="AG47" s="148"/>
      <c r="AH47" s="146">
        <v>0</v>
      </c>
      <c r="AI47" s="147"/>
      <c r="AJ47" s="147"/>
      <c r="AK47" s="147"/>
      <c r="AL47" s="148"/>
      <c r="AM47" s="76">
        <f t="shared" ref="AM47:AM49" si="26">AN47+AO47+AQ47</f>
        <v>0</v>
      </c>
      <c r="AN47" s="41">
        <v>0</v>
      </c>
      <c r="AO47" s="41">
        <f t="shared" si="25"/>
        <v>0</v>
      </c>
      <c r="AP47" s="41">
        <f t="shared" si="25"/>
        <v>0</v>
      </c>
      <c r="AQ47" s="41">
        <f t="shared" si="25"/>
        <v>0</v>
      </c>
      <c r="AR47" s="77">
        <v>12</v>
      </c>
    </row>
    <row r="48" spans="1:44" ht="20.100000000000001" customHeight="1">
      <c r="A48" s="13">
        <v>3</v>
      </c>
      <c r="B48" s="69" t="s">
        <v>78</v>
      </c>
      <c r="C48" s="68" t="s">
        <v>48</v>
      </c>
      <c r="D48" s="143">
        <v>0</v>
      </c>
      <c r="E48" s="144"/>
      <c r="F48" s="144"/>
      <c r="G48" s="144"/>
      <c r="H48" s="144"/>
      <c r="I48" s="144"/>
      <c r="J48" s="144"/>
      <c r="K48" s="144"/>
      <c r="L48" s="144"/>
      <c r="M48" s="145"/>
      <c r="N48" s="146">
        <v>12</v>
      </c>
      <c r="O48" s="147"/>
      <c r="P48" s="147"/>
      <c r="Q48" s="147"/>
      <c r="R48" s="147"/>
      <c r="S48" s="147"/>
      <c r="T48" s="147"/>
      <c r="U48" s="147"/>
      <c r="V48" s="147"/>
      <c r="W48" s="148"/>
      <c r="X48" s="146">
        <v>0</v>
      </c>
      <c r="Y48" s="147"/>
      <c r="Z48" s="147"/>
      <c r="AA48" s="147"/>
      <c r="AB48" s="147"/>
      <c r="AC48" s="147"/>
      <c r="AD48" s="147"/>
      <c r="AE48" s="147"/>
      <c r="AF48" s="147"/>
      <c r="AG48" s="148"/>
      <c r="AH48" s="146">
        <v>0</v>
      </c>
      <c r="AI48" s="147"/>
      <c r="AJ48" s="147"/>
      <c r="AK48" s="147"/>
      <c r="AL48" s="148"/>
      <c r="AM48" s="76">
        <f t="shared" si="26"/>
        <v>0</v>
      </c>
      <c r="AN48" s="41">
        <v>0</v>
      </c>
      <c r="AO48" s="41">
        <f t="shared" si="25"/>
        <v>0</v>
      </c>
      <c r="AP48" s="41">
        <f t="shared" si="25"/>
        <v>0</v>
      </c>
      <c r="AQ48" s="41">
        <f t="shared" si="25"/>
        <v>0</v>
      </c>
      <c r="AR48" s="77">
        <v>12</v>
      </c>
    </row>
    <row r="49" spans="1:44" ht="20.100000000000001" customHeight="1">
      <c r="A49" s="13">
        <v>4</v>
      </c>
      <c r="B49" s="69" t="s">
        <v>79</v>
      </c>
      <c r="C49" s="68" t="s">
        <v>53</v>
      </c>
      <c r="D49" s="143">
        <v>0</v>
      </c>
      <c r="E49" s="144"/>
      <c r="F49" s="144"/>
      <c r="G49" s="144"/>
      <c r="H49" s="144"/>
      <c r="I49" s="144"/>
      <c r="J49" s="144"/>
      <c r="K49" s="144"/>
      <c r="L49" s="144"/>
      <c r="M49" s="145"/>
      <c r="N49" s="146">
        <v>0</v>
      </c>
      <c r="O49" s="147"/>
      <c r="P49" s="147"/>
      <c r="Q49" s="147"/>
      <c r="R49" s="147"/>
      <c r="S49" s="147"/>
      <c r="T49" s="147"/>
      <c r="U49" s="147"/>
      <c r="V49" s="147"/>
      <c r="W49" s="148"/>
      <c r="X49" s="146">
        <v>12</v>
      </c>
      <c r="Y49" s="147"/>
      <c r="Z49" s="147"/>
      <c r="AA49" s="147"/>
      <c r="AB49" s="147"/>
      <c r="AC49" s="147"/>
      <c r="AD49" s="147"/>
      <c r="AE49" s="147"/>
      <c r="AF49" s="147"/>
      <c r="AG49" s="148"/>
      <c r="AH49" s="146">
        <v>0</v>
      </c>
      <c r="AI49" s="147"/>
      <c r="AJ49" s="147"/>
      <c r="AK49" s="147"/>
      <c r="AL49" s="148"/>
      <c r="AM49" s="76">
        <f t="shared" si="26"/>
        <v>0</v>
      </c>
      <c r="AN49" s="41">
        <v>0</v>
      </c>
      <c r="AO49" s="41">
        <f t="shared" si="25"/>
        <v>0</v>
      </c>
      <c r="AP49" s="41">
        <f t="shared" si="25"/>
        <v>0</v>
      </c>
      <c r="AQ49" s="41">
        <f t="shared" si="25"/>
        <v>0</v>
      </c>
      <c r="AR49" s="77">
        <v>12</v>
      </c>
    </row>
    <row r="50" spans="1:44" ht="20.100000000000001" customHeight="1">
      <c r="A50" s="141" t="s">
        <v>80</v>
      </c>
      <c r="B50" s="141"/>
      <c r="C50" s="141"/>
      <c r="D50" s="45">
        <f>SUM(D14:D46)</f>
        <v>124</v>
      </c>
      <c r="E50" s="45">
        <f>SUM(E14:E46)</f>
        <v>120</v>
      </c>
      <c r="F50" s="45">
        <f>SUM(F14:F46)</f>
        <v>135</v>
      </c>
      <c r="G50" s="45">
        <f>SUM(G14:G46)</f>
        <v>0</v>
      </c>
      <c r="H50" s="142">
        <f>SUM(H14:H49)</f>
        <v>24</v>
      </c>
      <c r="I50" s="45">
        <f>SUM(I14:I46)</f>
        <v>120</v>
      </c>
      <c r="J50" s="45">
        <f>SUM(J14:J46)</f>
        <v>150</v>
      </c>
      <c r="K50" s="45">
        <f>SUM(K14:K46)</f>
        <v>105</v>
      </c>
      <c r="L50" s="45">
        <f>SUM(L14:L46)</f>
        <v>15</v>
      </c>
      <c r="M50" s="142">
        <f>SUM(M14:M49)</f>
        <v>24</v>
      </c>
      <c r="N50" s="107">
        <f>SUM(N14:N46)</f>
        <v>165</v>
      </c>
      <c r="O50" s="107">
        <f>SUM(O14:O46)</f>
        <v>105</v>
      </c>
      <c r="P50" s="107">
        <f>SUM(P14:P46)</f>
        <v>105</v>
      </c>
      <c r="Q50" s="107">
        <f>SUM(Q14:Q46)</f>
        <v>0</v>
      </c>
      <c r="R50" s="142">
        <f>SUM(R14:R49)</f>
        <v>24</v>
      </c>
      <c r="S50" s="107">
        <f>SUM(S14:S46)</f>
        <v>135</v>
      </c>
      <c r="T50" s="107">
        <f>SUM(T14:T46)</f>
        <v>75</v>
      </c>
      <c r="U50" s="107">
        <f>SUM(U14:U46)</f>
        <v>105</v>
      </c>
      <c r="V50" s="107">
        <f>SUM(V14:V46)</f>
        <v>75</v>
      </c>
      <c r="W50" s="142">
        <f>SUM(W14:W49)</f>
        <v>24</v>
      </c>
      <c r="X50" s="47">
        <f>SUM(X14:X46)</f>
        <v>135</v>
      </c>
      <c r="Y50" s="47">
        <f>SUM(Y14:Y46)</f>
        <v>60</v>
      </c>
      <c r="Z50" s="47">
        <f>SUM(Z14:Z46)</f>
        <v>75</v>
      </c>
      <c r="AA50" s="47">
        <f>SUM(AA14:AA46)</f>
        <v>60</v>
      </c>
      <c r="AB50" s="142">
        <f>SUM(AB14:AB49)</f>
        <v>22</v>
      </c>
      <c r="AC50" s="47">
        <f>SUM(AC14:AC46)</f>
        <v>135</v>
      </c>
      <c r="AD50" s="47">
        <f>SUM(AD14:AD46)</f>
        <v>0</v>
      </c>
      <c r="AE50" s="47">
        <f>SUM(AE14:AE46)</f>
        <v>105</v>
      </c>
      <c r="AF50" s="47">
        <f>SUM(AF14:AF46)</f>
        <v>150</v>
      </c>
      <c r="AG50" s="142">
        <f>SUM(AG14:AG49)</f>
        <v>26</v>
      </c>
      <c r="AH50" s="108">
        <f>SUM(AH14:AH46)</f>
        <v>135</v>
      </c>
      <c r="AI50" s="108">
        <f>SUM(AI14:AI46)</f>
        <v>30</v>
      </c>
      <c r="AJ50" s="108">
        <f>SUM(AJ14:AJ46)</f>
        <v>105</v>
      </c>
      <c r="AK50" s="108">
        <f>SUM(AK14:AK46)</f>
        <v>75</v>
      </c>
      <c r="AL50" s="142">
        <f>SUM(AL14:AL49)</f>
        <v>30</v>
      </c>
      <c r="AM50" s="40">
        <f t="shared" ref="AM50:AR50" si="27">AM45+AM43+AM27+AM13</f>
        <v>2599</v>
      </c>
      <c r="AN50" s="40">
        <f t="shared" si="27"/>
        <v>949</v>
      </c>
      <c r="AO50" s="40">
        <f t="shared" si="27"/>
        <v>540</v>
      </c>
      <c r="AP50" s="40">
        <f t="shared" si="27"/>
        <v>735</v>
      </c>
      <c r="AQ50" s="40">
        <f t="shared" si="27"/>
        <v>375</v>
      </c>
      <c r="AR50" s="134">
        <f t="shared" si="27"/>
        <v>210</v>
      </c>
    </row>
    <row r="51" spans="1:44" ht="20.100000000000001" customHeight="1">
      <c r="A51" s="141"/>
      <c r="B51" s="141"/>
      <c r="C51" s="141"/>
      <c r="D51" s="135">
        <f>SUM(D50:G50)</f>
        <v>379</v>
      </c>
      <c r="E51" s="135"/>
      <c r="F51" s="135"/>
      <c r="G51" s="135"/>
      <c r="H51" s="142"/>
      <c r="I51" s="135">
        <f>SUM(I50:L50)</f>
        <v>390</v>
      </c>
      <c r="J51" s="135"/>
      <c r="K51" s="135"/>
      <c r="L51" s="135"/>
      <c r="M51" s="142"/>
      <c r="N51" s="136">
        <f>SUM(N50:Q50)</f>
        <v>375</v>
      </c>
      <c r="O51" s="136"/>
      <c r="P51" s="136"/>
      <c r="Q51" s="136"/>
      <c r="R51" s="142"/>
      <c r="S51" s="136">
        <f>SUM(S50:V50)</f>
        <v>390</v>
      </c>
      <c r="T51" s="136"/>
      <c r="U51" s="136"/>
      <c r="V51" s="136"/>
      <c r="W51" s="142"/>
      <c r="X51" s="137">
        <f>SUM(X50:AA50)</f>
        <v>330</v>
      </c>
      <c r="Y51" s="137"/>
      <c r="Z51" s="137"/>
      <c r="AA51" s="137"/>
      <c r="AB51" s="142"/>
      <c r="AC51" s="137">
        <f>SUM(AC50:AF50)</f>
        <v>390</v>
      </c>
      <c r="AD51" s="137"/>
      <c r="AE51" s="137"/>
      <c r="AF51" s="137"/>
      <c r="AG51" s="142"/>
      <c r="AH51" s="138">
        <f>SUM(AH50:AK50)</f>
        <v>345</v>
      </c>
      <c r="AI51" s="138"/>
      <c r="AJ51" s="138"/>
      <c r="AK51" s="138"/>
      <c r="AL51" s="142"/>
      <c r="AM51" s="139">
        <f>AM45+AM43+AM27+AM13</f>
        <v>2599</v>
      </c>
      <c r="AN51" s="139"/>
      <c r="AO51" s="139"/>
      <c r="AP51" s="139"/>
      <c r="AQ51" s="139"/>
      <c r="AR51" s="134" t="e">
        <f>#REF!+AR14+#REF!+#REF!+AR46</f>
        <v>#REF!</v>
      </c>
    </row>
    <row r="52" spans="1:44" ht="20.100000000000001" customHeight="1">
      <c r="A52" s="141"/>
      <c r="B52" s="141"/>
      <c r="C52" s="141"/>
      <c r="D52" s="140">
        <f>I51+D51</f>
        <v>769</v>
      </c>
      <c r="E52" s="140"/>
      <c r="F52" s="140"/>
      <c r="G52" s="140"/>
      <c r="H52" s="140"/>
      <c r="I52" s="140"/>
      <c r="J52" s="140"/>
      <c r="K52" s="140"/>
      <c r="L52" s="140"/>
      <c r="M52" s="109">
        <f>H50+M50+D47</f>
        <v>60</v>
      </c>
      <c r="N52" s="140">
        <f>N51+S51</f>
        <v>765</v>
      </c>
      <c r="O52" s="140"/>
      <c r="P52" s="140"/>
      <c r="Q52" s="140"/>
      <c r="R52" s="140"/>
      <c r="S52" s="140"/>
      <c r="T52" s="140"/>
      <c r="U52" s="140"/>
      <c r="V52" s="140"/>
      <c r="W52" s="109">
        <f>N48+R50+W50</f>
        <v>60</v>
      </c>
      <c r="X52" s="140">
        <f>X51+AC51</f>
        <v>720</v>
      </c>
      <c r="Y52" s="140"/>
      <c r="Z52" s="140"/>
      <c r="AA52" s="140"/>
      <c r="AB52" s="140"/>
      <c r="AC52" s="140"/>
      <c r="AD52" s="140"/>
      <c r="AE52" s="140"/>
      <c r="AF52" s="140"/>
      <c r="AG52" s="109">
        <f>X49+AB50+AG50</f>
        <v>60</v>
      </c>
      <c r="AH52" s="140">
        <f>AH51</f>
        <v>345</v>
      </c>
      <c r="AI52" s="140"/>
      <c r="AJ52" s="140"/>
      <c r="AK52" s="140"/>
      <c r="AL52" s="109">
        <f>AH49+AL50</f>
        <v>30</v>
      </c>
      <c r="AM52" s="139"/>
      <c r="AN52" s="139"/>
      <c r="AO52" s="139"/>
      <c r="AP52" s="139"/>
      <c r="AQ52" s="139"/>
      <c r="AR52" s="134" t="e">
        <f>#REF!+AR25+AR36+AR45+#REF!</f>
        <v>#REF!</v>
      </c>
    </row>
    <row r="53" spans="1:44" ht="15" customHeight="1">
      <c r="D53" s="51"/>
      <c r="E53" s="51"/>
      <c r="F53" s="51"/>
      <c r="G53" s="51"/>
      <c r="H53" s="110"/>
      <c r="I53" s="51"/>
      <c r="J53" s="51"/>
      <c r="K53" s="51"/>
      <c r="L53" s="51"/>
      <c r="M53" s="52"/>
      <c r="N53" s="51"/>
      <c r="O53" s="51"/>
      <c r="P53" s="51"/>
      <c r="Q53" s="51"/>
      <c r="R53" s="110"/>
      <c r="S53" s="51"/>
      <c r="T53" s="51"/>
      <c r="U53" s="51"/>
      <c r="V53" s="51"/>
      <c r="W53" s="52"/>
      <c r="X53" s="51"/>
      <c r="Y53" s="51"/>
      <c r="Z53" s="51"/>
      <c r="AA53" s="51"/>
      <c r="AB53" s="110"/>
      <c r="AC53" s="51"/>
      <c r="AD53" s="51"/>
      <c r="AE53" s="51"/>
      <c r="AF53" s="51"/>
      <c r="AG53" s="52"/>
      <c r="AH53" s="111"/>
      <c r="AI53" s="111"/>
      <c r="AJ53" s="111"/>
      <c r="AK53" s="111"/>
      <c r="AL53" s="52"/>
      <c r="AM53" s="55"/>
      <c r="AN53" s="55"/>
      <c r="AO53" s="55"/>
      <c r="AP53" s="55"/>
      <c r="AQ53" s="55"/>
      <c r="AR53" s="110"/>
    </row>
    <row r="54" spans="1:44" ht="16.5" customHeight="1">
      <c r="A54" s="112"/>
      <c r="B54" s="112"/>
      <c r="C54" s="113"/>
      <c r="D54" s="51"/>
      <c r="E54" s="51"/>
      <c r="F54" s="51"/>
      <c r="G54" s="51"/>
      <c r="H54" s="110"/>
      <c r="I54" s="51"/>
      <c r="J54" s="51"/>
      <c r="K54" s="51"/>
      <c r="L54" s="51"/>
      <c r="M54" s="52"/>
      <c r="N54" s="51"/>
      <c r="O54" s="51"/>
      <c r="P54" s="51"/>
      <c r="Q54" s="51"/>
      <c r="R54" s="110"/>
      <c r="S54" s="51"/>
      <c r="T54" s="51"/>
      <c r="U54" s="51"/>
      <c r="V54" s="51"/>
      <c r="W54" s="52"/>
      <c r="X54" s="51"/>
      <c r="Y54" s="51"/>
      <c r="Z54" s="51"/>
      <c r="AA54" s="51"/>
      <c r="AB54" s="110"/>
      <c r="AC54" s="51"/>
      <c r="AD54" s="51"/>
      <c r="AE54" s="51"/>
      <c r="AF54" s="51"/>
      <c r="AG54" s="52"/>
      <c r="AH54" s="111"/>
      <c r="AI54" s="111"/>
      <c r="AJ54" s="111"/>
      <c r="AK54" s="111"/>
      <c r="AL54" s="52"/>
      <c r="AM54" s="114"/>
      <c r="AN54" s="114"/>
      <c r="AO54" s="114"/>
      <c r="AP54" s="114"/>
      <c r="AQ54" s="114"/>
      <c r="AR54" s="110"/>
    </row>
    <row r="55" spans="1:44" s="115" customFormat="1" ht="13.5" customHeight="1">
      <c r="B55" s="116"/>
      <c r="C55" s="117"/>
      <c r="D55" s="57"/>
      <c r="E55" s="57"/>
      <c r="F55" s="57"/>
      <c r="G55" s="57"/>
      <c r="H55" s="58"/>
      <c r="I55" s="57"/>
      <c r="J55" s="57"/>
      <c r="K55" s="57"/>
      <c r="L55" s="57"/>
      <c r="M55" s="52"/>
      <c r="N55" s="57"/>
      <c r="O55" s="57"/>
      <c r="P55" s="57"/>
      <c r="Q55" s="57"/>
      <c r="R55" s="58"/>
      <c r="S55" s="57"/>
      <c r="T55" s="57"/>
      <c r="U55" s="57"/>
      <c r="V55" s="57"/>
      <c r="W55" s="52"/>
      <c r="X55" s="57"/>
      <c r="Y55" s="57"/>
      <c r="Z55" s="57"/>
      <c r="AA55" s="57"/>
      <c r="AB55" s="58"/>
      <c r="AC55" s="57"/>
      <c r="AD55" s="57"/>
      <c r="AE55" s="57"/>
      <c r="AF55" s="57"/>
      <c r="AG55" s="52"/>
      <c r="AH55" s="111"/>
      <c r="AI55" s="111"/>
      <c r="AJ55" s="111"/>
      <c r="AK55" s="111"/>
      <c r="AL55" s="52"/>
      <c r="AM55" s="111"/>
      <c r="AN55" s="111"/>
      <c r="AO55" s="111"/>
      <c r="AP55" s="111"/>
      <c r="AQ55" s="111"/>
      <c r="AR55" s="118"/>
    </row>
    <row r="56" spans="1:44" ht="12" customHeight="1"/>
  </sheetData>
  <mergeCells count="69">
    <mergeCell ref="AH47:AL47"/>
    <mergeCell ref="AH48:AL48"/>
    <mergeCell ref="D47:M47"/>
    <mergeCell ref="D48:M48"/>
    <mergeCell ref="N48:W48"/>
    <mergeCell ref="N47:W47"/>
    <mergeCell ref="X47:AG47"/>
    <mergeCell ref="X48:AG48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0:C52"/>
    <mergeCell ref="AG50:AG51"/>
    <mergeCell ref="AL50:AL51"/>
    <mergeCell ref="D49:M49"/>
    <mergeCell ref="N49:W49"/>
    <mergeCell ref="X49:AG49"/>
    <mergeCell ref="AH49:AL49"/>
    <mergeCell ref="H50:H51"/>
    <mergeCell ref="M50:M51"/>
    <mergeCell ref="R50:R51"/>
    <mergeCell ref="W50:W51"/>
    <mergeCell ref="AB50:AB51"/>
    <mergeCell ref="AR50:AR52"/>
    <mergeCell ref="D51:G51"/>
    <mergeCell ref="I51:L51"/>
    <mergeCell ref="N51:Q51"/>
    <mergeCell ref="S51:V51"/>
    <mergeCell ref="X51:AA51"/>
    <mergeCell ref="AC51:AF51"/>
    <mergeCell ref="AH51:AK51"/>
    <mergeCell ref="AM51:AQ52"/>
    <mergeCell ref="D52:L52"/>
    <mergeCell ref="N52:V52"/>
    <mergeCell ref="X52:AF52"/>
    <mergeCell ref="AH52:AK52"/>
    <mergeCell ref="A43:AL43"/>
    <mergeCell ref="A45:AL45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5" firstPageNumber="0" orientation="portrait" r:id="rId1"/>
  <rowBreaks count="1" manualBreakCount="1">
    <brk id="49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tabSelected="1" topLeftCell="A10" zoomScaleNormal="100" workbookViewId="0">
      <selection activeCell="V20" sqref="V20"/>
    </sheetView>
  </sheetViews>
  <sheetFormatPr defaultRowHeight="14.25"/>
  <cols>
    <col min="1" max="1" width="2.375" style="3" customWidth="1"/>
    <col min="2" max="2" width="27.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4.1" customHeight="1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4.1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2" customFormat="1" ht="15" customHeight="1">
      <c r="A6" s="157" t="s">
        <v>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2" customFormat="1" ht="15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66" t="s">
        <v>81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</row>
    <row r="10" spans="1:44" ht="24" customHeight="1"/>
    <row r="11" spans="1:44" s="14" customFormat="1" ht="14.25" customHeight="1">
      <c r="A11" s="132" t="s">
        <v>8</v>
      </c>
      <c r="B11" s="167" t="s">
        <v>9</v>
      </c>
      <c r="C11" s="133" t="s">
        <v>82</v>
      </c>
      <c r="D11" s="168" t="s">
        <v>11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 t="s">
        <v>12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 t="s">
        <v>13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49" t="s">
        <v>14</v>
      </c>
      <c r="AI11" s="149"/>
      <c r="AJ11" s="149"/>
      <c r="AK11" s="149"/>
      <c r="AL11" s="149"/>
      <c r="AM11" s="169" t="s">
        <v>15</v>
      </c>
      <c r="AN11" s="170" t="s">
        <v>16</v>
      </c>
      <c r="AO11" s="170"/>
      <c r="AP11" s="170"/>
      <c r="AQ11" s="170"/>
      <c r="AR11" s="158" t="s">
        <v>17</v>
      </c>
    </row>
    <row r="12" spans="1:44" s="14" customFormat="1" ht="14.25" customHeight="1">
      <c r="A12" s="132"/>
      <c r="B12" s="167"/>
      <c r="C12" s="133"/>
      <c r="D12" s="159" t="s">
        <v>18</v>
      </c>
      <c r="E12" s="159"/>
      <c r="F12" s="159"/>
      <c r="G12" s="159"/>
      <c r="H12" s="158" t="s">
        <v>17</v>
      </c>
      <c r="I12" s="159" t="s">
        <v>19</v>
      </c>
      <c r="J12" s="159"/>
      <c r="K12" s="159"/>
      <c r="L12" s="159"/>
      <c r="M12" s="158" t="s">
        <v>17</v>
      </c>
      <c r="N12" s="160" t="s">
        <v>20</v>
      </c>
      <c r="O12" s="160"/>
      <c r="P12" s="160"/>
      <c r="Q12" s="160"/>
      <c r="R12" s="158" t="s">
        <v>17</v>
      </c>
      <c r="S12" s="160" t="s">
        <v>21</v>
      </c>
      <c r="T12" s="160"/>
      <c r="U12" s="160"/>
      <c r="V12" s="160"/>
      <c r="W12" s="158" t="s">
        <v>17</v>
      </c>
      <c r="X12" s="161" t="s">
        <v>22</v>
      </c>
      <c r="Y12" s="161"/>
      <c r="Z12" s="161"/>
      <c r="AA12" s="161"/>
      <c r="AB12" s="158" t="s">
        <v>17</v>
      </c>
      <c r="AC12" s="161" t="s">
        <v>23</v>
      </c>
      <c r="AD12" s="161"/>
      <c r="AE12" s="161"/>
      <c r="AF12" s="161"/>
      <c r="AG12" s="162" t="s">
        <v>17</v>
      </c>
      <c r="AH12" s="163" t="s">
        <v>83</v>
      </c>
      <c r="AI12" s="163"/>
      <c r="AJ12" s="163"/>
      <c r="AK12" s="163"/>
      <c r="AL12" s="158" t="s">
        <v>17</v>
      </c>
      <c r="AM12" s="169"/>
      <c r="AN12" s="170"/>
      <c r="AO12" s="170"/>
      <c r="AP12" s="170"/>
      <c r="AQ12" s="170"/>
      <c r="AR12" s="158"/>
    </row>
    <row r="13" spans="1:44" s="25" customFormat="1" ht="14.25" customHeight="1">
      <c r="A13" s="132"/>
      <c r="B13" s="167"/>
      <c r="C13" s="133"/>
      <c r="D13" s="19" t="s">
        <v>29</v>
      </c>
      <c r="E13" s="19" t="s">
        <v>26</v>
      </c>
      <c r="F13" s="15" t="s">
        <v>27</v>
      </c>
      <c r="G13" s="15" t="s">
        <v>28</v>
      </c>
      <c r="H13" s="158"/>
      <c r="I13" s="19" t="s">
        <v>29</v>
      </c>
      <c r="J13" s="19" t="s">
        <v>26</v>
      </c>
      <c r="K13" s="15" t="s">
        <v>27</v>
      </c>
      <c r="L13" s="15" t="s">
        <v>28</v>
      </c>
      <c r="M13" s="158"/>
      <c r="N13" s="20" t="s">
        <v>29</v>
      </c>
      <c r="O13" s="20" t="s">
        <v>26</v>
      </c>
      <c r="P13" s="16" t="s">
        <v>27</v>
      </c>
      <c r="Q13" s="16" t="s">
        <v>28</v>
      </c>
      <c r="R13" s="158"/>
      <c r="S13" s="20" t="s">
        <v>29</v>
      </c>
      <c r="T13" s="20" t="s">
        <v>26</v>
      </c>
      <c r="U13" s="16" t="s">
        <v>27</v>
      </c>
      <c r="V13" s="16" t="s">
        <v>28</v>
      </c>
      <c r="W13" s="158"/>
      <c r="X13" s="21" t="s">
        <v>29</v>
      </c>
      <c r="Y13" s="21" t="s">
        <v>26</v>
      </c>
      <c r="Z13" s="17" t="s">
        <v>27</v>
      </c>
      <c r="AA13" s="17" t="s">
        <v>28</v>
      </c>
      <c r="AB13" s="158"/>
      <c r="AC13" s="21" t="s">
        <v>29</v>
      </c>
      <c r="AD13" s="21" t="s">
        <v>26</v>
      </c>
      <c r="AE13" s="17" t="s">
        <v>27</v>
      </c>
      <c r="AF13" s="17" t="s">
        <v>28</v>
      </c>
      <c r="AG13" s="162"/>
      <c r="AH13" s="22" t="s">
        <v>29</v>
      </c>
      <c r="AI13" s="22" t="s">
        <v>26</v>
      </c>
      <c r="AJ13" s="18" t="s">
        <v>27</v>
      </c>
      <c r="AK13" s="18" t="s">
        <v>28</v>
      </c>
      <c r="AL13" s="158"/>
      <c r="AM13" s="169"/>
      <c r="AN13" s="23" t="s">
        <v>29</v>
      </c>
      <c r="AO13" s="23" t="s">
        <v>26</v>
      </c>
      <c r="AP13" s="24" t="s">
        <v>27</v>
      </c>
      <c r="AQ13" s="24" t="s">
        <v>28</v>
      </c>
      <c r="AR13" s="158"/>
    </row>
    <row r="14" spans="1:44" s="26" customFormat="1" ht="21.95" customHeight="1">
      <c r="A14" s="164" t="s">
        <v>84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</row>
    <row r="15" spans="1:44" s="26" customFormat="1" ht="21.95" customHeight="1">
      <c r="A15" s="27">
        <v>1</v>
      </c>
      <c r="B15" s="124" t="s">
        <v>85</v>
      </c>
      <c r="C15" s="28" t="s">
        <v>33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" si="0">AN15+AO15+AP15+AQ15</f>
        <v>60</v>
      </c>
      <c r="AN15" s="41">
        <f t="shared" ref="AN15" si="1">D15+I15+N15+S15+X15+AC15+AH15</f>
        <v>30</v>
      </c>
      <c r="AO15" s="41">
        <f t="shared" ref="AO15" si="2">E15+J15+O15+T15+Y15+AD15+AI15</f>
        <v>15</v>
      </c>
      <c r="AP15" s="41">
        <f t="shared" ref="AP15" si="3">F15+K15+P15+U15+Z15+AE15+AJ15</f>
        <v>15</v>
      </c>
      <c r="AQ15" s="41">
        <f t="shared" ref="AQ15" si="4">G15+L15+Q15+V15+AA15+AF15+AK15</f>
        <v>0</v>
      </c>
      <c r="AR15" s="42">
        <f t="shared" ref="AR15" si="5">H15+M15+R15+W15+AB15+AG15+AL15</f>
        <v>4</v>
      </c>
    </row>
    <row r="16" spans="1:44" s="26" customFormat="1" ht="21.95" customHeight="1">
      <c r="A16" s="27">
        <v>2</v>
      </c>
      <c r="B16" s="124" t="s">
        <v>86</v>
      </c>
      <c r="C16" s="28" t="s">
        <v>62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9" si="6">AN16+AO16+AP16+AQ16</f>
        <v>45</v>
      </c>
      <c r="AN16" s="41">
        <f t="shared" ref="AN16:AN29" si="7">D16+I16+N16+S16+X16+AC16+AH16</f>
        <v>15</v>
      </c>
      <c r="AO16" s="41">
        <f t="shared" ref="AO16:AO29" si="8">E16+J16+O16+T16+Y16+AD16+AI16</f>
        <v>0</v>
      </c>
      <c r="AP16" s="41">
        <f t="shared" ref="AP16:AP29" si="9">F16+K16+P16+U16+Z16+AE16+AJ16</f>
        <v>30</v>
      </c>
      <c r="AQ16" s="41">
        <f t="shared" ref="AQ16:AQ29" si="10">G16+L16+Q16+V16+AA16+AF16+AK16</f>
        <v>0</v>
      </c>
      <c r="AR16" s="42">
        <f t="shared" ref="AR16:AR29" si="11">H16+M16+R16+W16+AB16+AG16+AL16</f>
        <v>3</v>
      </c>
    </row>
    <row r="17" spans="1:44" s="26" customFormat="1" ht="21.95" customHeight="1">
      <c r="A17" s="27">
        <v>3</v>
      </c>
      <c r="B17" s="126" t="s">
        <v>122</v>
      </c>
      <c r="C17" s="28" t="s">
        <v>62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30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>AN17+AO17+AP17+AQ17</f>
        <v>60</v>
      </c>
      <c r="AN17" s="41">
        <f>D17+I17+N17+S17+X17+AC17+AH17</f>
        <v>30</v>
      </c>
      <c r="AO17" s="41">
        <f>E17+J17+O17+T17+Y17+AD17+AI17</f>
        <v>0</v>
      </c>
      <c r="AP17" s="41">
        <f>F17+K17+P17+U17+Z17+AE17+AJ17</f>
        <v>30</v>
      </c>
      <c r="AQ17" s="41">
        <f>G17+L17+Q17+V17+AA17+AF17+AK17</f>
        <v>0</v>
      </c>
      <c r="AR17" s="42">
        <f>H17+M17+R17+W17+AB17+AG17+AL17</f>
        <v>3</v>
      </c>
    </row>
    <row r="18" spans="1:44" s="26" customFormat="1" ht="21.95" customHeight="1">
      <c r="A18" s="27">
        <v>4</v>
      </c>
      <c r="B18" s="124" t="s">
        <v>87</v>
      </c>
      <c r="C18" s="28" t="s">
        <v>66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6"/>
        <v>60</v>
      </c>
      <c r="AN18" s="41">
        <f t="shared" si="7"/>
        <v>30</v>
      </c>
      <c r="AO18" s="41">
        <f t="shared" si="8"/>
        <v>0</v>
      </c>
      <c r="AP18" s="41">
        <f t="shared" si="9"/>
        <v>15</v>
      </c>
      <c r="AQ18" s="41">
        <f t="shared" si="10"/>
        <v>15</v>
      </c>
      <c r="AR18" s="42">
        <f t="shared" si="11"/>
        <v>4</v>
      </c>
    </row>
    <row r="19" spans="1:44" s="26" customFormat="1" ht="21.95" customHeight="1">
      <c r="A19" s="27">
        <v>5</v>
      </c>
      <c r="B19" s="124" t="s">
        <v>123</v>
      </c>
      <c r="C19" s="28" t="s">
        <v>48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6"/>
        <v>45</v>
      </c>
      <c r="AN19" s="41">
        <f t="shared" si="7"/>
        <v>15</v>
      </c>
      <c r="AO19" s="41">
        <f t="shared" si="8"/>
        <v>0</v>
      </c>
      <c r="AP19" s="41">
        <f t="shared" si="9"/>
        <v>30</v>
      </c>
      <c r="AQ19" s="41">
        <f t="shared" si="10"/>
        <v>0</v>
      </c>
      <c r="AR19" s="42">
        <f t="shared" si="11"/>
        <v>3</v>
      </c>
    </row>
    <row r="20" spans="1:44" s="26" customFormat="1" ht="21.95" customHeight="1">
      <c r="A20" s="27">
        <v>6</v>
      </c>
      <c r="B20" s="124" t="s">
        <v>88</v>
      </c>
      <c r="C20" s="28" t="s">
        <v>48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30</v>
      </c>
      <c r="V20" s="34">
        <v>30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ref="AM20:AM27" si="12">AN20+AO20+AP20+AQ20</f>
        <v>75</v>
      </c>
      <c r="AN20" s="41">
        <f t="shared" ref="AN20:AN27" si="13">D20+I20+N20+S20+X20+AC20+AH20</f>
        <v>15</v>
      </c>
      <c r="AO20" s="41">
        <f t="shared" ref="AO20:AO27" si="14">E20+J20+O20+T20+Y20+AD20+AI20</f>
        <v>0</v>
      </c>
      <c r="AP20" s="41">
        <f t="shared" ref="AP20:AP27" si="15">F20+K20+P20+U20+Z20+AE20+AJ20</f>
        <v>30</v>
      </c>
      <c r="AQ20" s="41">
        <f t="shared" ref="AQ20:AQ27" si="16">G20+L20+Q20+V20+AA20+AF20+AK20</f>
        <v>30</v>
      </c>
      <c r="AR20" s="42">
        <f t="shared" ref="AR20:AR27" si="17">H20+M20+R20+W20+AB20+AG20+AL20</f>
        <v>3</v>
      </c>
    </row>
    <row r="21" spans="1:44" s="26" customFormat="1" ht="21.95" customHeight="1">
      <c r="A21" s="27">
        <v>7</v>
      </c>
      <c r="B21" s="126" t="s">
        <v>89</v>
      </c>
      <c r="C21" s="28" t="s">
        <v>90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12"/>
        <v>75</v>
      </c>
      <c r="AN21" s="41">
        <f t="shared" si="13"/>
        <v>30</v>
      </c>
      <c r="AO21" s="41">
        <f t="shared" si="14"/>
        <v>0</v>
      </c>
      <c r="AP21" s="41">
        <f t="shared" si="15"/>
        <v>15</v>
      </c>
      <c r="AQ21" s="41">
        <f t="shared" si="16"/>
        <v>30</v>
      </c>
      <c r="AR21" s="42">
        <f t="shared" si="17"/>
        <v>5</v>
      </c>
    </row>
    <row r="22" spans="1:44" s="26" customFormat="1" ht="21.95" customHeight="1">
      <c r="A22" s="27">
        <v>8</v>
      </c>
      <c r="B22" s="126" t="s">
        <v>91</v>
      </c>
      <c r="C22" s="28" t="s">
        <v>90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12"/>
        <v>60</v>
      </c>
      <c r="AN22" s="41">
        <f t="shared" si="13"/>
        <v>30</v>
      </c>
      <c r="AO22" s="41">
        <f t="shared" si="14"/>
        <v>15</v>
      </c>
      <c r="AP22" s="41">
        <f t="shared" si="15"/>
        <v>15</v>
      </c>
      <c r="AQ22" s="41">
        <f t="shared" si="16"/>
        <v>0</v>
      </c>
      <c r="AR22" s="42">
        <f t="shared" si="17"/>
        <v>4</v>
      </c>
    </row>
    <row r="23" spans="1:44" s="26" customFormat="1" ht="26.45" customHeight="1">
      <c r="A23" s="27">
        <v>9</v>
      </c>
      <c r="B23" s="124" t="s">
        <v>92</v>
      </c>
      <c r="C23" s="28" t="s">
        <v>93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12"/>
        <v>120</v>
      </c>
      <c r="AN23" s="41">
        <f t="shared" si="13"/>
        <v>45</v>
      </c>
      <c r="AO23" s="41">
        <f t="shared" si="14"/>
        <v>0</v>
      </c>
      <c r="AP23" s="41">
        <f t="shared" si="15"/>
        <v>60</v>
      </c>
      <c r="AQ23" s="41">
        <f t="shared" si="16"/>
        <v>15</v>
      </c>
      <c r="AR23" s="42">
        <f t="shared" si="17"/>
        <v>8</v>
      </c>
    </row>
    <row r="24" spans="1:44" s="26" customFormat="1" ht="21.95" customHeight="1">
      <c r="A24" s="27">
        <v>10</v>
      </c>
      <c r="B24" s="124" t="s">
        <v>94</v>
      </c>
      <c r="C24" s="28" t="s">
        <v>53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si="12"/>
        <v>75</v>
      </c>
      <c r="AN24" s="41">
        <f t="shared" si="13"/>
        <v>30</v>
      </c>
      <c r="AO24" s="41">
        <f t="shared" si="14"/>
        <v>0</v>
      </c>
      <c r="AP24" s="41">
        <f t="shared" si="15"/>
        <v>30</v>
      </c>
      <c r="AQ24" s="41">
        <f t="shared" si="16"/>
        <v>15</v>
      </c>
      <c r="AR24" s="42">
        <f t="shared" si="17"/>
        <v>5</v>
      </c>
    </row>
    <row r="25" spans="1:44" s="26" customFormat="1" ht="21.95" customHeight="1">
      <c r="A25" s="27">
        <v>11</v>
      </c>
      <c r="B25" s="124" t="s">
        <v>95</v>
      </c>
      <c r="C25" s="28" t="s">
        <v>53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12"/>
        <v>75</v>
      </c>
      <c r="AN25" s="41">
        <f t="shared" si="13"/>
        <v>30</v>
      </c>
      <c r="AO25" s="41">
        <f t="shared" si="14"/>
        <v>0</v>
      </c>
      <c r="AP25" s="41">
        <f t="shared" si="15"/>
        <v>15</v>
      </c>
      <c r="AQ25" s="41">
        <f t="shared" si="16"/>
        <v>30</v>
      </c>
      <c r="AR25" s="42">
        <f t="shared" si="17"/>
        <v>5</v>
      </c>
    </row>
    <row r="26" spans="1:44" s="26" customFormat="1" ht="21.95" customHeight="1">
      <c r="A26" s="27">
        <v>12</v>
      </c>
      <c r="B26" s="126" t="s">
        <v>96</v>
      </c>
      <c r="C26" s="28" t="s">
        <v>93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12"/>
        <v>60</v>
      </c>
      <c r="AN26" s="41">
        <f t="shared" si="13"/>
        <v>15</v>
      </c>
      <c r="AO26" s="41">
        <f t="shared" si="14"/>
        <v>0</v>
      </c>
      <c r="AP26" s="41">
        <f t="shared" si="15"/>
        <v>15</v>
      </c>
      <c r="AQ26" s="41">
        <f t="shared" si="16"/>
        <v>30</v>
      </c>
      <c r="AR26" s="42">
        <f t="shared" si="17"/>
        <v>4</v>
      </c>
    </row>
    <row r="27" spans="1:44" s="26" customFormat="1" ht="21.95" customHeight="1">
      <c r="A27" s="27">
        <v>13</v>
      </c>
      <c r="B27" s="126" t="s">
        <v>97</v>
      </c>
      <c r="C27" s="13" t="s">
        <v>98</v>
      </c>
      <c r="D27" s="43"/>
      <c r="E27" s="44"/>
      <c r="F27" s="44"/>
      <c r="G27" s="44"/>
      <c r="H27" s="35"/>
      <c r="I27" s="44"/>
      <c r="J27" s="44"/>
      <c r="K27" s="44"/>
      <c r="L27" s="44"/>
      <c r="M27" s="35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38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12"/>
        <v>75</v>
      </c>
      <c r="AN27" s="41">
        <f t="shared" si="13"/>
        <v>30</v>
      </c>
      <c r="AO27" s="41">
        <f t="shared" si="14"/>
        <v>0</v>
      </c>
      <c r="AP27" s="41">
        <f t="shared" si="15"/>
        <v>30</v>
      </c>
      <c r="AQ27" s="41">
        <f t="shared" si="16"/>
        <v>15</v>
      </c>
      <c r="AR27" s="42">
        <f t="shared" si="17"/>
        <v>5</v>
      </c>
    </row>
    <row r="28" spans="1:44" s="26" customFormat="1" ht="21.95" customHeight="1">
      <c r="A28" s="27">
        <v>14</v>
      </c>
      <c r="B28" s="124" t="s">
        <v>99</v>
      </c>
      <c r="C28" s="28" t="s">
        <v>70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36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6"/>
        <v>60</v>
      </c>
      <c r="AN28" s="41">
        <f t="shared" si="7"/>
        <v>15</v>
      </c>
      <c r="AO28" s="41">
        <f t="shared" si="8"/>
        <v>15</v>
      </c>
      <c r="AP28" s="41">
        <f t="shared" si="9"/>
        <v>30</v>
      </c>
      <c r="AQ28" s="41">
        <f t="shared" si="10"/>
        <v>0</v>
      </c>
      <c r="AR28" s="42">
        <f t="shared" si="11"/>
        <v>4</v>
      </c>
    </row>
    <row r="29" spans="1:44" s="26" customFormat="1" ht="21.95" customHeight="1">
      <c r="A29" s="27">
        <v>15</v>
      </c>
      <c r="B29" s="124" t="s">
        <v>100</v>
      </c>
      <c r="C29" s="28" t="s">
        <v>70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6"/>
        <v>60</v>
      </c>
      <c r="AN29" s="41">
        <f t="shared" si="7"/>
        <v>30</v>
      </c>
      <c r="AO29" s="41">
        <f t="shared" si="8"/>
        <v>0</v>
      </c>
      <c r="AP29" s="41">
        <f t="shared" si="9"/>
        <v>0</v>
      </c>
      <c r="AQ29" s="41">
        <f t="shared" si="10"/>
        <v>30</v>
      </c>
      <c r="AR29" s="42">
        <f t="shared" si="11"/>
        <v>4</v>
      </c>
    </row>
    <row r="30" spans="1:44" s="49" customFormat="1" ht="21.75" customHeight="1">
      <c r="A30" s="165" t="s">
        <v>101</v>
      </c>
      <c r="B30" s="165"/>
      <c r="C30" s="165"/>
      <c r="D30" s="45">
        <f t="shared" ref="D30:M30" si="18">SUM(D15:D22)</f>
        <v>0</v>
      </c>
      <c r="E30" s="45">
        <f t="shared" si="18"/>
        <v>0</v>
      </c>
      <c r="F30" s="45">
        <f t="shared" si="18"/>
        <v>0</v>
      </c>
      <c r="G30" s="45">
        <f t="shared" si="18"/>
        <v>0</v>
      </c>
      <c r="H30" s="46">
        <f t="shared" si="18"/>
        <v>0</v>
      </c>
      <c r="I30" s="45">
        <f t="shared" si="18"/>
        <v>0</v>
      </c>
      <c r="J30" s="45">
        <f t="shared" si="18"/>
        <v>0</v>
      </c>
      <c r="K30" s="45">
        <f t="shared" si="18"/>
        <v>0</v>
      </c>
      <c r="L30" s="45">
        <f t="shared" si="18"/>
        <v>0</v>
      </c>
      <c r="M30" s="46">
        <f t="shared" si="18"/>
        <v>0</v>
      </c>
      <c r="N30" s="34">
        <f>SUM(N15:N29)</f>
        <v>75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75</v>
      </c>
      <c r="V30" s="34">
        <f>SUM(V15:V29)</f>
        <v>45</v>
      </c>
      <c r="W30" s="46">
        <f>SUM(W15:W22)</f>
        <v>10</v>
      </c>
      <c r="X30" s="47">
        <f t="shared" ref="X30:AR30" si="19">SUM(X15:X29)</f>
        <v>90</v>
      </c>
      <c r="Y30" s="47">
        <f t="shared" si="19"/>
        <v>15</v>
      </c>
      <c r="Z30" s="47">
        <f t="shared" si="19"/>
        <v>60</v>
      </c>
      <c r="AA30" s="47">
        <f t="shared" si="19"/>
        <v>30</v>
      </c>
      <c r="AB30" s="46">
        <f t="shared" si="19"/>
        <v>13</v>
      </c>
      <c r="AC30" s="47">
        <f t="shared" si="19"/>
        <v>90</v>
      </c>
      <c r="AD30" s="47">
        <f t="shared" si="19"/>
        <v>0</v>
      </c>
      <c r="AE30" s="47">
        <f t="shared" si="19"/>
        <v>90</v>
      </c>
      <c r="AF30" s="47">
        <f t="shared" si="19"/>
        <v>90</v>
      </c>
      <c r="AG30" s="46">
        <f t="shared" si="19"/>
        <v>18</v>
      </c>
      <c r="AH30" s="48">
        <f t="shared" si="19"/>
        <v>75</v>
      </c>
      <c r="AI30" s="48">
        <f t="shared" si="19"/>
        <v>15</v>
      </c>
      <c r="AJ30" s="48">
        <f t="shared" si="19"/>
        <v>60</v>
      </c>
      <c r="AK30" s="48">
        <f t="shared" si="19"/>
        <v>45</v>
      </c>
      <c r="AL30" s="46">
        <f t="shared" si="19"/>
        <v>13</v>
      </c>
      <c r="AM30" s="40">
        <f t="shared" si="19"/>
        <v>1005</v>
      </c>
      <c r="AN30" s="41">
        <f t="shared" si="19"/>
        <v>390</v>
      </c>
      <c r="AO30" s="41">
        <f t="shared" si="19"/>
        <v>45</v>
      </c>
      <c r="AP30" s="41">
        <f t="shared" si="19"/>
        <v>360</v>
      </c>
      <c r="AQ30" s="41">
        <f t="shared" si="19"/>
        <v>210</v>
      </c>
      <c r="AR30" s="42">
        <f t="shared" si="19"/>
        <v>64</v>
      </c>
    </row>
    <row r="31" spans="1:44" ht="11.25" customHeight="1">
      <c r="A31" s="26"/>
      <c r="B31" s="26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51"/>
      <c r="W31" s="53"/>
      <c r="X31" s="51"/>
      <c r="Y31" s="51"/>
      <c r="Z31" s="51"/>
      <c r="AA31" s="51"/>
      <c r="AB31" s="51"/>
      <c r="AC31" s="51"/>
      <c r="AD31" s="51"/>
      <c r="AE31" s="51"/>
      <c r="AF31" s="51"/>
      <c r="AG31" s="53"/>
      <c r="AH31" s="54"/>
      <c r="AI31" s="54"/>
      <c r="AJ31" s="54"/>
      <c r="AK31" s="54"/>
      <c r="AL31" s="53"/>
      <c r="AM31" s="55"/>
      <c r="AN31" s="55"/>
      <c r="AO31" s="55"/>
      <c r="AP31" s="55"/>
      <c r="AQ31" s="55"/>
      <c r="AR31" s="56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workbookViewId="0">
      <selection sqref="A1:AR1"/>
    </sheetView>
  </sheetViews>
  <sheetFormatPr defaultRowHeight="14.25"/>
  <cols>
    <col min="1" max="1" width="2.375" style="3" customWidth="1"/>
    <col min="2" max="2" width="27.1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8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8" ht="14.1" customHeight="1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8" ht="14.1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8" ht="12.75" customHeight="1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8" s="2" customFormat="1" ht="15" customHeight="1">
      <c r="A6" s="157" t="s">
        <v>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8" s="2" customFormat="1" ht="15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8" ht="15" customHeight="1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8" ht="15" customHeight="1">
      <c r="A9" s="166" t="s">
        <v>102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</row>
    <row r="10" spans="1:48" ht="24" customHeight="1"/>
    <row r="11" spans="1:48" ht="14.25" customHeight="1">
      <c r="A11" s="132" t="s">
        <v>8</v>
      </c>
      <c r="B11" s="167" t="s">
        <v>9</v>
      </c>
      <c r="C11" s="133" t="s">
        <v>82</v>
      </c>
      <c r="D11" s="168" t="s">
        <v>11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 t="s">
        <v>12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 t="s">
        <v>13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49" t="s">
        <v>14</v>
      </c>
      <c r="AI11" s="149"/>
      <c r="AJ11" s="149"/>
      <c r="AK11" s="149"/>
      <c r="AL11" s="149"/>
      <c r="AM11" s="169" t="s">
        <v>15</v>
      </c>
      <c r="AN11" s="170" t="s">
        <v>16</v>
      </c>
      <c r="AO11" s="170"/>
      <c r="AP11" s="170"/>
      <c r="AQ11" s="170"/>
      <c r="AR11" s="158" t="s">
        <v>17</v>
      </c>
      <c r="AV11" s="1" t="s">
        <v>103</v>
      </c>
    </row>
    <row r="12" spans="1:48" ht="14.25" customHeight="1">
      <c r="A12" s="132"/>
      <c r="B12" s="167"/>
      <c r="C12" s="133"/>
      <c r="D12" s="159" t="s">
        <v>18</v>
      </c>
      <c r="E12" s="159"/>
      <c r="F12" s="159"/>
      <c r="G12" s="159"/>
      <c r="H12" s="158" t="s">
        <v>17</v>
      </c>
      <c r="I12" s="159" t="s">
        <v>19</v>
      </c>
      <c r="J12" s="159"/>
      <c r="K12" s="159"/>
      <c r="L12" s="159"/>
      <c r="M12" s="158" t="s">
        <v>17</v>
      </c>
      <c r="N12" s="160" t="s">
        <v>20</v>
      </c>
      <c r="O12" s="160"/>
      <c r="P12" s="160"/>
      <c r="Q12" s="160"/>
      <c r="R12" s="158" t="s">
        <v>17</v>
      </c>
      <c r="S12" s="160" t="s">
        <v>21</v>
      </c>
      <c r="T12" s="160"/>
      <c r="U12" s="160"/>
      <c r="V12" s="160"/>
      <c r="W12" s="158" t="s">
        <v>17</v>
      </c>
      <c r="X12" s="171" t="s">
        <v>22</v>
      </c>
      <c r="Y12" s="171"/>
      <c r="Z12" s="171"/>
      <c r="AA12" s="171"/>
      <c r="AB12" s="158" t="s">
        <v>17</v>
      </c>
      <c r="AC12" s="161" t="s">
        <v>23</v>
      </c>
      <c r="AD12" s="161"/>
      <c r="AE12" s="161"/>
      <c r="AF12" s="161"/>
      <c r="AG12" s="162" t="s">
        <v>17</v>
      </c>
      <c r="AH12" s="172" t="s">
        <v>83</v>
      </c>
      <c r="AI12" s="172"/>
      <c r="AJ12" s="172"/>
      <c r="AK12" s="172"/>
      <c r="AL12" s="158" t="s">
        <v>17</v>
      </c>
      <c r="AM12" s="169"/>
      <c r="AN12" s="170"/>
      <c r="AO12" s="170"/>
      <c r="AP12" s="170"/>
      <c r="AQ12" s="170"/>
      <c r="AR12" s="158"/>
    </row>
    <row r="13" spans="1:48">
      <c r="A13" s="132"/>
      <c r="B13" s="167"/>
      <c r="C13" s="133"/>
      <c r="D13" s="19" t="s">
        <v>29</v>
      </c>
      <c r="E13" s="19" t="s">
        <v>26</v>
      </c>
      <c r="F13" s="15" t="s">
        <v>27</v>
      </c>
      <c r="G13" s="15" t="s">
        <v>28</v>
      </c>
      <c r="H13" s="158"/>
      <c r="I13" s="19" t="s">
        <v>29</v>
      </c>
      <c r="J13" s="19" t="s">
        <v>26</v>
      </c>
      <c r="K13" s="15" t="s">
        <v>27</v>
      </c>
      <c r="L13" s="15" t="s">
        <v>28</v>
      </c>
      <c r="M13" s="158"/>
      <c r="N13" s="20" t="s">
        <v>29</v>
      </c>
      <c r="O13" s="20" t="s">
        <v>26</v>
      </c>
      <c r="P13" s="16" t="s">
        <v>27</v>
      </c>
      <c r="Q13" s="16" t="s">
        <v>28</v>
      </c>
      <c r="R13" s="158"/>
      <c r="S13" s="20" t="s">
        <v>29</v>
      </c>
      <c r="T13" s="20" t="s">
        <v>26</v>
      </c>
      <c r="U13" s="16" t="s">
        <v>27</v>
      </c>
      <c r="V13" s="16" t="s">
        <v>28</v>
      </c>
      <c r="W13" s="158"/>
      <c r="X13" s="121" t="s">
        <v>29</v>
      </c>
      <c r="Y13" s="121" t="s">
        <v>26</v>
      </c>
      <c r="Z13" s="119" t="s">
        <v>27</v>
      </c>
      <c r="AA13" s="119" t="s">
        <v>28</v>
      </c>
      <c r="AB13" s="158"/>
      <c r="AC13" s="21" t="s">
        <v>29</v>
      </c>
      <c r="AD13" s="21" t="s">
        <v>26</v>
      </c>
      <c r="AE13" s="17" t="s">
        <v>27</v>
      </c>
      <c r="AF13" s="17" t="s">
        <v>28</v>
      </c>
      <c r="AG13" s="162"/>
      <c r="AH13" s="122" t="s">
        <v>29</v>
      </c>
      <c r="AI13" s="122" t="s">
        <v>26</v>
      </c>
      <c r="AJ13" s="120" t="s">
        <v>27</v>
      </c>
      <c r="AK13" s="120" t="s">
        <v>28</v>
      </c>
      <c r="AL13" s="158"/>
      <c r="AM13" s="169"/>
      <c r="AN13" s="23" t="s">
        <v>29</v>
      </c>
      <c r="AO13" s="23" t="s">
        <v>26</v>
      </c>
      <c r="AP13" s="24" t="s">
        <v>27</v>
      </c>
      <c r="AQ13" s="24" t="s">
        <v>28</v>
      </c>
      <c r="AR13" s="158"/>
    </row>
    <row r="14" spans="1:48" ht="21.95" customHeight="1">
      <c r="A14" s="164" t="s">
        <v>104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</row>
    <row r="15" spans="1:48" ht="21.95" customHeight="1">
      <c r="A15" s="27">
        <v>1</v>
      </c>
      <c r="B15" s="124" t="s">
        <v>105</v>
      </c>
      <c r="C15" s="28" t="s">
        <v>33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:AM29" si="0">AN15+AO15+AP15+AQ15</f>
        <v>60</v>
      </c>
      <c r="AN15" s="41">
        <f t="shared" ref="AN15:AR29" si="1">D15+I15+N15+S15+X15+AC15+AH15</f>
        <v>30</v>
      </c>
      <c r="AO15" s="41">
        <f t="shared" si="1"/>
        <v>15</v>
      </c>
      <c r="AP15" s="41">
        <f t="shared" si="1"/>
        <v>15</v>
      </c>
      <c r="AQ15" s="41">
        <f t="shared" si="1"/>
        <v>0</v>
      </c>
      <c r="AR15" s="42">
        <f t="shared" si="1"/>
        <v>4</v>
      </c>
    </row>
    <row r="16" spans="1:48" ht="21.95" customHeight="1">
      <c r="A16" s="27">
        <v>2</v>
      </c>
      <c r="B16" s="124" t="s">
        <v>106</v>
      </c>
      <c r="C16" s="28" t="s">
        <v>62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3" si="2">AN16+AO16+AP16+AQ16</f>
        <v>45</v>
      </c>
      <c r="AN16" s="41">
        <f t="shared" ref="AN16:AN23" si="3">D16+I16+N16+S16+X16+AC16+AH16</f>
        <v>15</v>
      </c>
      <c r="AO16" s="41">
        <f t="shared" ref="AO16:AO23" si="4">E16+J16+O16+T16+Y16+AD16+AI16</f>
        <v>0</v>
      </c>
      <c r="AP16" s="41">
        <f t="shared" ref="AP16:AP23" si="5">F16+K16+P16+U16+Z16+AE16+AJ16</f>
        <v>30</v>
      </c>
      <c r="AQ16" s="41">
        <f t="shared" ref="AQ16:AQ23" si="6">G16+L16+Q16+V16+AA16+AF16+AK16</f>
        <v>0</v>
      </c>
      <c r="AR16" s="42">
        <f t="shared" ref="AR16:AR23" si="7">H16+M16+R16+W16+AB16+AG16+AL16</f>
        <v>3</v>
      </c>
    </row>
    <row r="17" spans="1:44" ht="21.95" customHeight="1">
      <c r="A17" s="27">
        <v>3</v>
      </c>
      <c r="B17" s="125" t="s">
        <v>107</v>
      </c>
      <c r="C17" s="28" t="s">
        <v>62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 t="shared" si="2"/>
        <v>45</v>
      </c>
      <c r="AN17" s="41">
        <f t="shared" si="3"/>
        <v>15</v>
      </c>
      <c r="AO17" s="41">
        <f t="shared" si="4"/>
        <v>0</v>
      </c>
      <c r="AP17" s="41">
        <f t="shared" si="5"/>
        <v>30</v>
      </c>
      <c r="AQ17" s="41">
        <f t="shared" si="6"/>
        <v>0</v>
      </c>
      <c r="AR17" s="42">
        <f t="shared" si="7"/>
        <v>3</v>
      </c>
    </row>
    <row r="18" spans="1:44" ht="21.95" customHeight="1">
      <c r="A18" s="27">
        <v>4</v>
      </c>
      <c r="B18" s="124" t="s">
        <v>108</v>
      </c>
      <c r="C18" s="28" t="s">
        <v>66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2"/>
        <v>60</v>
      </c>
      <c r="AN18" s="41">
        <f t="shared" si="3"/>
        <v>30</v>
      </c>
      <c r="AO18" s="41">
        <f t="shared" si="4"/>
        <v>0</v>
      </c>
      <c r="AP18" s="41">
        <f t="shared" si="5"/>
        <v>15</v>
      </c>
      <c r="AQ18" s="41">
        <f t="shared" si="6"/>
        <v>15</v>
      </c>
      <c r="AR18" s="42">
        <f t="shared" si="7"/>
        <v>4</v>
      </c>
    </row>
    <row r="19" spans="1:44" ht="21.95" customHeight="1">
      <c r="A19" s="27">
        <v>5</v>
      </c>
      <c r="B19" s="124" t="s">
        <v>109</v>
      </c>
      <c r="C19" s="28" t="s">
        <v>66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2"/>
        <v>45</v>
      </c>
      <c r="AN19" s="41">
        <f t="shared" si="3"/>
        <v>15</v>
      </c>
      <c r="AO19" s="41">
        <f t="shared" si="4"/>
        <v>0</v>
      </c>
      <c r="AP19" s="41">
        <f t="shared" si="5"/>
        <v>30</v>
      </c>
      <c r="AQ19" s="41">
        <f t="shared" si="6"/>
        <v>0</v>
      </c>
      <c r="AR19" s="42">
        <f t="shared" si="7"/>
        <v>3</v>
      </c>
    </row>
    <row r="20" spans="1:44" ht="21.95" customHeight="1">
      <c r="A20" s="27">
        <v>6</v>
      </c>
      <c r="B20" s="124" t="s">
        <v>110</v>
      </c>
      <c r="C20" s="28" t="s">
        <v>48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4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si="2"/>
        <v>45</v>
      </c>
      <c r="AN20" s="41">
        <f t="shared" si="3"/>
        <v>15</v>
      </c>
      <c r="AO20" s="41">
        <f t="shared" si="4"/>
        <v>0</v>
      </c>
      <c r="AP20" s="41">
        <f t="shared" si="5"/>
        <v>15</v>
      </c>
      <c r="AQ20" s="41">
        <f t="shared" si="6"/>
        <v>15</v>
      </c>
      <c r="AR20" s="42">
        <f t="shared" si="7"/>
        <v>4</v>
      </c>
    </row>
    <row r="21" spans="1:44" ht="21.95" customHeight="1">
      <c r="A21" s="27">
        <v>7</v>
      </c>
      <c r="B21" s="125" t="s">
        <v>111</v>
      </c>
      <c r="C21" s="28" t="s">
        <v>90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2"/>
        <v>75</v>
      </c>
      <c r="AN21" s="41">
        <f t="shared" si="3"/>
        <v>30</v>
      </c>
      <c r="AO21" s="41">
        <f t="shared" si="4"/>
        <v>0</v>
      </c>
      <c r="AP21" s="41">
        <f t="shared" si="5"/>
        <v>15</v>
      </c>
      <c r="AQ21" s="41">
        <f t="shared" si="6"/>
        <v>30</v>
      </c>
      <c r="AR21" s="42">
        <f t="shared" si="7"/>
        <v>5</v>
      </c>
    </row>
    <row r="22" spans="1:44" ht="21.95" customHeight="1">
      <c r="A22" s="27">
        <v>8</v>
      </c>
      <c r="B22" s="125" t="s">
        <v>112</v>
      </c>
      <c r="C22" s="28" t="s">
        <v>90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2"/>
        <v>60</v>
      </c>
      <c r="AN22" s="41">
        <f t="shared" si="3"/>
        <v>30</v>
      </c>
      <c r="AO22" s="41">
        <f t="shared" si="4"/>
        <v>15</v>
      </c>
      <c r="AP22" s="41">
        <f t="shared" si="5"/>
        <v>15</v>
      </c>
      <c r="AQ22" s="41">
        <f t="shared" si="6"/>
        <v>0</v>
      </c>
      <c r="AR22" s="42">
        <f t="shared" si="7"/>
        <v>4</v>
      </c>
    </row>
    <row r="23" spans="1:44" ht="21.95" customHeight="1">
      <c r="A23" s="27">
        <v>9</v>
      </c>
      <c r="B23" s="124" t="s">
        <v>113</v>
      </c>
      <c r="C23" s="28" t="s">
        <v>114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2"/>
        <v>120</v>
      </c>
      <c r="AN23" s="41">
        <f t="shared" si="3"/>
        <v>45</v>
      </c>
      <c r="AO23" s="41">
        <f t="shared" si="4"/>
        <v>0</v>
      </c>
      <c r="AP23" s="41">
        <f t="shared" si="5"/>
        <v>60</v>
      </c>
      <c r="AQ23" s="41">
        <f t="shared" si="6"/>
        <v>15</v>
      </c>
      <c r="AR23" s="42">
        <f t="shared" si="7"/>
        <v>8</v>
      </c>
    </row>
    <row r="24" spans="1:44" ht="21.95" customHeight="1">
      <c r="A24" s="27">
        <v>10</v>
      </c>
      <c r="B24" s="124" t="s">
        <v>115</v>
      </c>
      <c r="C24" s="28" t="s">
        <v>53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ref="AM24:AM27" si="8">AN24+AO24+AP24+AQ24</f>
        <v>75</v>
      </c>
      <c r="AN24" s="41">
        <f t="shared" ref="AN24:AN27" si="9">D24+I24+N24+S24+X24+AC24+AH24</f>
        <v>30</v>
      </c>
      <c r="AO24" s="41">
        <f t="shared" ref="AO24:AO27" si="10">E24+J24+O24+T24+Y24+AD24+AI24</f>
        <v>0</v>
      </c>
      <c r="AP24" s="41">
        <f t="shared" ref="AP24:AP27" si="11">F24+K24+P24+U24+Z24+AE24+AJ24</f>
        <v>30</v>
      </c>
      <c r="AQ24" s="41">
        <f t="shared" ref="AQ24:AQ27" si="12">G24+L24+Q24+V24+AA24+AF24+AK24</f>
        <v>15</v>
      </c>
      <c r="AR24" s="42">
        <f t="shared" ref="AR24:AR27" si="13">H24+M24+R24+W24+AB24+AG24+AL24</f>
        <v>5</v>
      </c>
    </row>
    <row r="25" spans="1:44" ht="21.95" customHeight="1">
      <c r="A25" s="27">
        <v>11</v>
      </c>
      <c r="B25" s="124" t="s">
        <v>116</v>
      </c>
      <c r="C25" s="28" t="s">
        <v>93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8"/>
        <v>75</v>
      </c>
      <c r="AN25" s="41">
        <f t="shared" si="9"/>
        <v>30</v>
      </c>
      <c r="AO25" s="41">
        <f t="shared" si="10"/>
        <v>0</v>
      </c>
      <c r="AP25" s="41">
        <f t="shared" si="11"/>
        <v>15</v>
      </c>
      <c r="AQ25" s="41">
        <f t="shared" si="12"/>
        <v>30</v>
      </c>
      <c r="AR25" s="42">
        <f t="shared" si="13"/>
        <v>5</v>
      </c>
    </row>
    <row r="26" spans="1:44" ht="21.95" customHeight="1">
      <c r="A26" s="27">
        <v>12</v>
      </c>
      <c r="B26" s="125" t="s">
        <v>117</v>
      </c>
      <c r="C26" s="28" t="s">
        <v>53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8"/>
        <v>60</v>
      </c>
      <c r="AN26" s="41">
        <f t="shared" si="9"/>
        <v>15</v>
      </c>
      <c r="AO26" s="41">
        <f t="shared" si="10"/>
        <v>0</v>
      </c>
      <c r="AP26" s="41">
        <f t="shared" si="11"/>
        <v>15</v>
      </c>
      <c r="AQ26" s="41">
        <f t="shared" si="12"/>
        <v>30</v>
      </c>
      <c r="AR26" s="42">
        <f t="shared" si="13"/>
        <v>4</v>
      </c>
    </row>
    <row r="27" spans="1:44" ht="21.95" customHeight="1">
      <c r="A27" s="27">
        <v>13</v>
      </c>
      <c r="B27" s="125" t="s">
        <v>118</v>
      </c>
      <c r="C27" s="28" t="s">
        <v>70</v>
      </c>
      <c r="D27" s="29"/>
      <c r="E27" s="30"/>
      <c r="F27" s="31"/>
      <c r="G27" s="32"/>
      <c r="H27" s="33"/>
      <c r="I27" s="32"/>
      <c r="J27" s="32"/>
      <c r="K27" s="32"/>
      <c r="L27" s="32"/>
      <c r="M27" s="33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123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8"/>
        <v>75</v>
      </c>
      <c r="AN27" s="41">
        <f t="shared" si="9"/>
        <v>30</v>
      </c>
      <c r="AO27" s="41">
        <f t="shared" si="10"/>
        <v>0</v>
      </c>
      <c r="AP27" s="41">
        <f t="shared" si="11"/>
        <v>30</v>
      </c>
      <c r="AQ27" s="41">
        <f t="shared" si="12"/>
        <v>15</v>
      </c>
      <c r="AR27" s="42">
        <f t="shared" si="13"/>
        <v>5</v>
      </c>
    </row>
    <row r="28" spans="1:44" ht="21.95" customHeight="1">
      <c r="A28" s="27">
        <v>14</v>
      </c>
      <c r="B28" s="124" t="s">
        <v>119</v>
      </c>
      <c r="C28" s="28" t="s">
        <v>70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100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0"/>
        <v>60</v>
      </c>
      <c r="AN28" s="41">
        <f t="shared" si="1"/>
        <v>15</v>
      </c>
      <c r="AO28" s="41">
        <f t="shared" si="1"/>
        <v>15</v>
      </c>
      <c r="AP28" s="41">
        <f t="shared" si="1"/>
        <v>30</v>
      </c>
      <c r="AQ28" s="41">
        <f t="shared" si="1"/>
        <v>0</v>
      </c>
      <c r="AR28" s="42">
        <f t="shared" si="1"/>
        <v>4</v>
      </c>
    </row>
    <row r="29" spans="1:44" ht="21.95" customHeight="1">
      <c r="A29" s="27">
        <v>15</v>
      </c>
      <c r="B29" s="124" t="s">
        <v>100</v>
      </c>
      <c r="C29" s="28" t="s">
        <v>70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0"/>
        <v>60</v>
      </c>
      <c r="AN29" s="41">
        <f t="shared" si="1"/>
        <v>30</v>
      </c>
      <c r="AO29" s="41">
        <f t="shared" si="1"/>
        <v>0</v>
      </c>
      <c r="AP29" s="41">
        <f t="shared" si="1"/>
        <v>0</v>
      </c>
      <c r="AQ29" s="41">
        <f t="shared" si="1"/>
        <v>30</v>
      </c>
      <c r="AR29" s="42">
        <f t="shared" si="1"/>
        <v>4</v>
      </c>
    </row>
    <row r="30" spans="1:44" ht="22.5" customHeight="1">
      <c r="A30" s="165" t="s">
        <v>101</v>
      </c>
      <c r="B30" s="165"/>
      <c r="C30" s="165"/>
      <c r="D30" s="45">
        <f t="shared" ref="D30:M30" si="14">SUM(D15:D22)</f>
        <v>0</v>
      </c>
      <c r="E30" s="45">
        <f t="shared" si="14"/>
        <v>0</v>
      </c>
      <c r="F30" s="45">
        <f t="shared" si="14"/>
        <v>0</v>
      </c>
      <c r="G30" s="45">
        <f t="shared" si="14"/>
        <v>0</v>
      </c>
      <c r="H30" s="46">
        <f t="shared" si="14"/>
        <v>0</v>
      </c>
      <c r="I30" s="45">
        <f t="shared" si="14"/>
        <v>0</v>
      </c>
      <c r="J30" s="45">
        <f t="shared" si="14"/>
        <v>0</v>
      </c>
      <c r="K30" s="45">
        <f t="shared" si="14"/>
        <v>0</v>
      </c>
      <c r="L30" s="45">
        <f t="shared" si="14"/>
        <v>0</v>
      </c>
      <c r="M30" s="46">
        <f t="shared" si="14"/>
        <v>0</v>
      </c>
      <c r="N30" s="34">
        <f>SUM(N15:N29)</f>
        <v>60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11</v>
      </c>
      <c r="X30" s="47">
        <f t="shared" ref="X30:AR30" si="15">SUM(X15:X29)</f>
        <v>90</v>
      </c>
      <c r="Y30" s="47">
        <f t="shared" si="15"/>
        <v>15</v>
      </c>
      <c r="Z30" s="47">
        <f t="shared" si="15"/>
        <v>60</v>
      </c>
      <c r="AA30" s="47">
        <f t="shared" si="15"/>
        <v>30</v>
      </c>
      <c r="AB30" s="46">
        <f t="shared" si="15"/>
        <v>13</v>
      </c>
      <c r="AC30" s="47">
        <f t="shared" si="15"/>
        <v>90</v>
      </c>
      <c r="AD30" s="47">
        <f t="shared" si="15"/>
        <v>0</v>
      </c>
      <c r="AE30" s="47">
        <f t="shared" si="15"/>
        <v>90</v>
      </c>
      <c r="AF30" s="47">
        <f t="shared" si="15"/>
        <v>90</v>
      </c>
      <c r="AG30" s="46">
        <f t="shared" si="15"/>
        <v>18</v>
      </c>
      <c r="AH30" s="48">
        <f t="shared" si="15"/>
        <v>75</v>
      </c>
      <c r="AI30" s="48">
        <f t="shared" si="15"/>
        <v>15</v>
      </c>
      <c r="AJ30" s="48">
        <f t="shared" si="15"/>
        <v>60</v>
      </c>
      <c r="AK30" s="48">
        <f t="shared" si="15"/>
        <v>45</v>
      </c>
      <c r="AL30" s="46">
        <f t="shared" si="15"/>
        <v>13</v>
      </c>
      <c r="AM30" s="40">
        <f t="shared" si="15"/>
        <v>960</v>
      </c>
      <c r="AN30" s="41">
        <f t="shared" si="15"/>
        <v>375</v>
      </c>
      <c r="AO30" s="41">
        <f t="shared" si="15"/>
        <v>45</v>
      </c>
      <c r="AP30" s="41">
        <f t="shared" si="15"/>
        <v>345</v>
      </c>
      <c r="AQ30" s="41">
        <f t="shared" si="15"/>
        <v>195</v>
      </c>
      <c r="AR30" s="42">
        <f t="shared" si="15"/>
        <v>65</v>
      </c>
    </row>
    <row r="31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2025-06-30T06:53:21Z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