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ka Kopeć\Desktop\Programy na Senat czerwiec 2022\WT\MiBM_I_2022_2023\"/>
    </mc:Choice>
  </mc:AlternateContent>
  <xr:revisionPtr revIDLastSave="24" documentId="13_ncr:1_{A5F6898E-E419-4548-BD10-C3F2FE9FC373}" xr6:coauthVersionLast="47" xr6:coauthVersionMax="47" xr10:uidLastSave="{8AE36F73-B882-47CB-BA2F-EF0170D8841E}"/>
  <bookViews>
    <workbookView xWindow="-120" yWindow="-120" windowWidth="25440" windowHeight="15390" tabRatio="500" activeTab="1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Główny!$A$1:$AR$56</definedName>
    <definedName name="_xlnm.Print_Area" localSheetId="1">PPiT!$A$1:$AR$34</definedName>
    <definedName name="_xlnm.Print_Area" localSheetId="2">UiSM!$A$1:$AR$36</definedName>
    <definedName name="_xlnm.Print_Area" localSheetId="3">ZPP!$A$1:$AR$38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9" i="1" l="1"/>
  <c r="AO29" i="1"/>
  <c r="AP29" i="1"/>
  <c r="AQ29" i="1"/>
  <c r="AR29" i="1"/>
  <c r="AN30" i="1"/>
  <c r="AO30" i="1"/>
  <c r="AP30" i="1"/>
  <c r="AQ30" i="1"/>
  <c r="AR30" i="1"/>
  <c r="AN31" i="1"/>
  <c r="AM31" i="1" s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M39" i="1" s="1"/>
  <c r="AO39" i="1"/>
  <c r="AP39" i="1"/>
  <c r="AQ39" i="1"/>
  <c r="AR39" i="1"/>
  <c r="AN40" i="1"/>
  <c r="AO40" i="1"/>
  <c r="AP40" i="1"/>
  <c r="AQ40" i="1"/>
  <c r="AR40" i="1"/>
  <c r="AN41" i="1"/>
  <c r="AM41" i="1" s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15" i="1"/>
  <c r="AM15" i="1" s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M23" i="1" s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P26" i="1"/>
  <c r="AQ26" i="1"/>
  <c r="AR26" i="1"/>
  <c r="AO51" i="1"/>
  <c r="AP51" i="1"/>
  <c r="AQ51" i="1"/>
  <c r="AO52" i="1"/>
  <c r="AP52" i="1"/>
  <c r="AQ52" i="1"/>
  <c r="AO53" i="1"/>
  <c r="AP53" i="1"/>
  <c r="AQ53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5" i="3"/>
  <c r="AO15" i="3"/>
  <c r="AP15" i="3"/>
  <c r="AQ15" i="3"/>
  <c r="AR15" i="3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4" i="3"/>
  <c r="AO24" i="3"/>
  <c r="AP24" i="3"/>
  <c r="AQ24" i="3"/>
  <c r="AR24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N29" i="3"/>
  <c r="AM33" i="1" l="1"/>
  <c r="AM16" i="1"/>
  <c r="AM40" i="1"/>
  <c r="AM32" i="1"/>
  <c r="AM43" i="1"/>
  <c r="AM35" i="1"/>
  <c r="AM19" i="3"/>
  <c r="AM46" i="1"/>
  <c r="AM38" i="1"/>
  <c r="AM30" i="1"/>
  <c r="AM44" i="1"/>
  <c r="AM36" i="1"/>
  <c r="AM34" i="1"/>
  <c r="AM28" i="4"/>
  <c r="AM45" i="1"/>
  <c r="AM37" i="1"/>
  <c r="AM29" i="1"/>
  <c r="AM42" i="1"/>
  <c r="AM19" i="1"/>
  <c r="AM25" i="1"/>
  <c r="AM17" i="1"/>
  <c r="AM24" i="1"/>
  <c r="AM22" i="1"/>
  <c r="AM20" i="1"/>
  <c r="AM26" i="1"/>
  <c r="AM18" i="1"/>
  <c r="AM21" i="1"/>
  <c r="AM52" i="1"/>
  <c r="AM53" i="1"/>
  <c r="AM51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1" i="3"/>
  <c r="AM24" i="3"/>
  <c r="AM15" i="3"/>
  <c r="AM27" i="3"/>
  <c r="AM17" i="3"/>
  <c r="AM16" i="3"/>
  <c r="AM23" i="3"/>
  <c r="AM18" i="3"/>
  <c r="AM26" i="3"/>
  <c r="AM22" i="3"/>
  <c r="AM28" i="3"/>
  <c r="AM20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5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29" i="3"/>
  <c r="AJ29" i="3"/>
  <c r="AK29" i="3"/>
  <c r="AH29" i="3"/>
  <c r="AD29" i="3"/>
  <c r="AE29" i="3"/>
  <c r="AF29" i="3"/>
  <c r="AC29" i="3"/>
  <c r="Y29" i="3"/>
  <c r="Z29" i="3"/>
  <c r="AA29" i="3"/>
  <c r="X29" i="3"/>
  <c r="T29" i="3"/>
  <c r="U29" i="3"/>
  <c r="V29" i="3"/>
  <c r="S29" i="3"/>
  <c r="Q29" i="3"/>
  <c r="O29" i="3"/>
  <c r="P29" i="3"/>
  <c r="AO14" i="3"/>
  <c r="AP14" i="3"/>
  <c r="AQ14" i="3"/>
  <c r="AL30" i="4" l="1"/>
  <c r="AL48" i="1" s="1"/>
  <c r="AK30" i="4"/>
  <c r="AK48" i="1" s="1"/>
  <c r="AJ30" i="4"/>
  <c r="AJ48" i="1" s="1"/>
  <c r="AI30" i="4"/>
  <c r="AI48" i="1" s="1"/>
  <c r="AH30" i="4"/>
  <c r="AH48" i="1" s="1"/>
  <c r="AG30" i="4"/>
  <c r="AG48" i="1" s="1"/>
  <c r="AF30" i="4"/>
  <c r="AF48" i="1" s="1"/>
  <c r="AE30" i="4"/>
  <c r="AE48" i="1" s="1"/>
  <c r="AD30" i="4"/>
  <c r="AD48" i="1" s="1"/>
  <c r="AC30" i="4"/>
  <c r="AC48" i="1" s="1"/>
  <c r="AB30" i="4"/>
  <c r="AB48" i="1" s="1"/>
  <c r="AA30" i="4"/>
  <c r="AA48" i="1" s="1"/>
  <c r="Z30" i="4"/>
  <c r="Z48" i="1" s="1"/>
  <c r="Y30" i="4"/>
  <c r="Y48" i="1" s="1"/>
  <c r="X30" i="4"/>
  <c r="X48" i="1" s="1"/>
  <c r="W30" i="4"/>
  <c r="W48" i="1" s="1"/>
  <c r="V30" i="4"/>
  <c r="V48" i="1" s="1"/>
  <c r="U30" i="4"/>
  <c r="U48" i="1" s="1"/>
  <c r="T30" i="4"/>
  <c r="T48" i="1" s="1"/>
  <c r="S30" i="4"/>
  <c r="S48" i="1" s="1"/>
  <c r="R30" i="4"/>
  <c r="R48" i="1" s="1"/>
  <c r="Q30" i="4"/>
  <c r="Q48" i="1" s="1"/>
  <c r="P30" i="4"/>
  <c r="P48" i="1" s="1"/>
  <c r="O30" i="4"/>
  <c r="O48" i="1" s="1"/>
  <c r="N30" i="4"/>
  <c r="N48" i="1" s="1"/>
  <c r="M30" i="4"/>
  <c r="L30" i="4"/>
  <c r="K30" i="4"/>
  <c r="J30" i="4"/>
  <c r="I30" i="4"/>
  <c r="H30" i="4"/>
  <c r="G30" i="4"/>
  <c r="F30" i="4"/>
  <c r="E30" i="4"/>
  <c r="D30" i="4"/>
  <c r="AL29" i="3"/>
  <c r="AG29" i="3"/>
  <c r="AB29" i="3"/>
  <c r="W29" i="3"/>
  <c r="R29" i="3"/>
  <c r="M29" i="3"/>
  <c r="L29" i="3"/>
  <c r="K29" i="3"/>
  <c r="J29" i="3"/>
  <c r="I29" i="3"/>
  <c r="H29" i="3"/>
  <c r="G29" i="3"/>
  <c r="F29" i="3"/>
  <c r="E29" i="3"/>
  <c r="D29" i="3"/>
  <c r="AR14" i="3"/>
  <c r="AN14" i="3"/>
  <c r="AO30" i="4" l="1"/>
  <c r="AQ29" i="3"/>
  <c r="AQ30" i="4"/>
  <c r="AP30" i="4"/>
  <c r="AN30" i="4"/>
  <c r="AR30" i="4"/>
  <c r="AN29" i="3"/>
  <c r="AR29" i="3"/>
  <c r="AP29" i="3"/>
  <c r="AM14" i="3"/>
  <c r="AM29" i="3" s="1"/>
  <c r="AO29" i="3"/>
  <c r="L54" i="1"/>
  <c r="K54" i="1"/>
  <c r="J54" i="1"/>
  <c r="I54" i="1"/>
  <c r="E54" i="1"/>
  <c r="F54" i="1"/>
  <c r="G54" i="1"/>
  <c r="AM30" i="4" l="1"/>
  <c r="AR14" i="1"/>
  <c r="AQ14" i="1"/>
  <c r="AP14" i="1"/>
  <c r="AO14" i="1"/>
  <c r="AN14" i="1"/>
  <c r="AM14" i="1" l="1"/>
  <c r="D54" i="1"/>
  <c r="AN28" i="1" l="1"/>
  <c r="AO28" i="1"/>
  <c r="AP28" i="1"/>
  <c r="AQ28" i="1"/>
  <c r="AR28" i="1"/>
  <c r="AM28" i="1" l="1"/>
  <c r="AN13" i="1" l="1"/>
  <c r="AO13" i="1"/>
  <c r="AP13" i="1"/>
  <c r="AQ13" i="1"/>
  <c r="AR13" i="1"/>
  <c r="AM13" i="1" l="1"/>
  <c r="AR50" i="1"/>
  <c r="AR49" i="1" s="1"/>
  <c r="AQ50" i="1"/>
  <c r="AP50" i="1"/>
  <c r="AO50" i="1"/>
  <c r="AN50" i="1"/>
  <c r="AM50" i="1" l="1"/>
  <c r="AM49" i="1" s="1"/>
  <c r="AR27" i="1" l="1"/>
  <c r="AQ27" i="1"/>
  <c r="AP27" i="1"/>
  <c r="AO27" i="1"/>
  <c r="AN27" i="1"/>
  <c r="AM27" i="1" l="1"/>
  <c r="H54" i="1" l="1"/>
  <c r="AL30" i="2"/>
  <c r="AI54" i="1"/>
  <c r="AH30" i="2"/>
  <c r="AH54" i="1" s="1"/>
  <c r="AG30" i="2"/>
  <c r="AF54" i="1"/>
  <c r="AE54" i="1"/>
  <c r="AD54" i="1"/>
  <c r="AC30" i="2"/>
  <c r="AC54" i="1" s="1"/>
  <c r="AB30" i="2"/>
  <c r="AA54" i="1"/>
  <c r="Z54" i="1"/>
  <c r="Y54" i="1"/>
  <c r="X30" i="2"/>
  <c r="X54" i="1" s="1"/>
  <c r="W30" i="2"/>
  <c r="V54" i="1"/>
  <c r="U54" i="1"/>
  <c r="T54" i="1"/>
  <c r="S54" i="1"/>
  <c r="R30" i="2"/>
  <c r="Q54" i="1"/>
  <c r="P54" i="1"/>
  <c r="O54" i="1"/>
  <c r="N54" i="1"/>
  <c r="M30" i="2"/>
  <c r="L30" i="2"/>
  <c r="K30" i="2"/>
  <c r="J30" i="2"/>
  <c r="I30" i="2"/>
  <c r="H30" i="2"/>
  <c r="G30" i="2"/>
  <c r="F30" i="2"/>
  <c r="E30" i="2"/>
  <c r="D30" i="2"/>
  <c r="AJ54" i="1" l="1"/>
  <c r="AK54" i="1"/>
  <c r="AO48" i="1"/>
  <c r="AR48" i="1"/>
  <c r="W54" i="1"/>
  <c r="AN48" i="1"/>
  <c r="R54" i="1"/>
  <c r="AR56" i="1"/>
  <c r="AN49" i="1"/>
  <c r="AQ49" i="1"/>
  <c r="M54" i="1"/>
  <c r="M56" i="1" s="1"/>
  <c r="AO49" i="1"/>
  <c r="AB54" i="1"/>
  <c r="AO30" i="2"/>
  <c r="AQ30" i="2"/>
  <c r="I55" i="1"/>
  <c r="AG54" i="1"/>
  <c r="AL54" i="1"/>
  <c r="AL56" i="1" s="1"/>
  <c r="AP49" i="1"/>
  <c r="AP30" i="2"/>
  <c r="AN30" i="2"/>
  <c r="AR30" i="2"/>
  <c r="W56" i="1" l="1"/>
  <c r="AG56" i="1"/>
  <c r="AQ48" i="1"/>
  <c r="AP48" i="1"/>
  <c r="AP47" i="1" s="1"/>
  <c r="AP54" i="1" s="1"/>
  <c r="AO47" i="1"/>
  <c r="AO54" i="1" s="1"/>
  <c r="N55" i="1"/>
  <c r="S55" i="1"/>
  <c r="AR55" i="1"/>
  <c r="AR47" i="1"/>
  <c r="AR54" i="1" s="1"/>
  <c r="AC55" i="1"/>
  <c r="X55" i="1"/>
  <c r="AM30" i="2"/>
  <c r="AN47" i="1"/>
  <c r="AN54" i="1" s="1"/>
  <c r="D55" i="1"/>
  <c r="D56" i="1" s="1"/>
  <c r="AM48" i="1" l="1"/>
  <c r="AM47" i="1" s="1"/>
  <c r="AM54" i="1" s="1"/>
  <c r="AQ47" i="1"/>
  <c r="AQ54" i="1" s="1"/>
  <c r="AH55" i="1"/>
  <c r="AH56" i="1" s="1"/>
  <c r="N56" i="1"/>
  <c r="X56" i="1"/>
  <c r="AM55" i="1" l="1"/>
</calcChain>
</file>

<file path=xl/sharedStrings.xml><?xml version="1.0" encoding="utf-8"?>
<sst xmlns="http://schemas.openxmlformats.org/spreadsheetml/2006/main" count="432" uniqueCount="147">
  <si>
    <t>Załącznik nr 1</t>
  </si>
  <si>
    <t xml:space="preserve">do Programu studiów na kierunku mechanika i budowa maszyn - studia pierwszego stopnia o profilu praktycznym, </t>
  </si>
  <si>
    <t>stanowiącego załącznik do Uchwały nr 27/000/2022 Senatu AJP</t>
  </si>
  <si>
    <t>z dnia 21 czerwca 2022 r.</t>
  </si>
  <si>
    <t>obowiązuje I rok od r.a. 2022/2023</t>
  </si>
  <si>
    <t xml:space="preserve">PLAN  STUDIÓW  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</si>
  <si>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</si>
  <si>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</si>
  <si>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</si>
  <si>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</si>
  <si>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</si>
  <si>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</si>
  <si>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</si>
  <si>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</si>
  <si>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</si>
  <si>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</si>
  <si>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</si>
  <si>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</si>
  <si>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</si>
  <si>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</si>
  <si>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</si>
  <si>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</si>
  <si>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</si>
  <si>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</si>
  <si>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</si>
  <si>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</si>
  <si>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</si>
  <si>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</si>
  <si>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</si>
  <si>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</si>
  <si>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</si>
  <si>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</si>
  <si>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</si>
  <si>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</si>
  <si>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</si>
  <si>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</si>
  <si>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</si>
  <si>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</si>
  <si>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</si>
  <si>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</si>
  <si>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</si>
  <si>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</si>
  <si>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</si>
  <si>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</si>
  <si>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</si>
  <si>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</si>
  <si>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</si>
  <si>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</si>
  <si>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</si>
  <si>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</si>
  <si>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</si>
  <si>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</si>
  <si>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</si>
  <si>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</si>
  <si>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</si>
  <si>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</si>
  <si>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</si>
  <si>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</si>
  <si>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</si>
  <si>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</si>
  <si>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</si>
  <si>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</si>
  <si>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</si>
  <si>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</si>
  <si>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</si>
  <si>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z. o II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</si>
  <si>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</si>
  <si>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</si>
  <si>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</si>
  <si>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</si>
  <si>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</si>
  <si>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</si>
  <si>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</si>
  <si>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</si>
  <si>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</si>
  <si>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</si>
  <si>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</si>
  <si>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</si>
  <si>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</si>
  <si>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</si>
  <si>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</si>
  <si>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</si>
  <si>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</si>
  <si>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</si>
  <si>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</si>
  <si>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</si>
  <si>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</si>
  <si>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</si>
  <si>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</si>
  <si>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</si>
  <si>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</si>
  <si>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</si>
  <si>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</si>
  <si>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</si>
  <si>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</si>
  <si>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</si>
  <si>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</si>
  <si>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</si>
  <si>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</si>
  <si>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</si>
  <si>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</si>
  <si>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Technologie tworzyw sztucznych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</si>
  <si>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</si>
  <si>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</si>
  <si>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</si>
  <si>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</si>
  <si>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</si>
  <si>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Projektowanie procesów i oprzyrządowania technologicznego</t>
  </si>
  <si>
    <t>z. o. VII</t>
  </si>
  <si>
    <t>Technologie powłok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</si>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</sst>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9" fillId="0" borderId="2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67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0"/>
  <sheetViews>
    <sheetView topLeftCell="A26" zoomScale="80" zoomScaleNormal="80" workbookViewId="0">
      <selection activeCell="K37" sqref="K37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5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5" ht="13.9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5" ht="13.9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5" s="8" customFormat="1" ht="15" customHeight="1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5" s="8" customFormat="1" ht="15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5" ht="15" customHeight="1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5" ht="15.75" customHeight="1"/>
    <row r="10" spans="1:45" s="9" customFormat="1" ht="12" customHeight="1">
      <c r="A10" s="177" t="s">
        <v>8</v>
      </c>
      <c r="B10" s="177" t="s">
        <v>9</v>
      </c>
      <c r="C10" s="178" t="s">
        <v>10</v>
      </c>
      <c r="D10" s="158" t="s">
        <v>11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 t="s">
        <v>12</v>
      </c>
      <c r="O10" s="158"/>
      <c r="P10" s="158"/>
      <c r="Q10" s="158"/>
      <c r="R10" s="158"/>
      <c r="S10" s="158"/>
      <c r="T10" s="158"/>
      <c r="U10" s="158"/>
      <c r="V10" s="158"/>
      <c r="W10" s="158"/>
      <c r="X10" s="158" t="s">
        <v>13</v>
      </c>
      <c r="Y10" s="158"/>
      <c r="Z10" s="158"/>
      <c r="AA10" s="158"/>
      <c r="AB10" s="158"/>
      <c r="AC10" s="158"/>
      <c r="AD10" s="158"/>
      <c r="AE10" s="158"/>
      <c r="AF10" s="158"/>
      <c r="AG10" s="158"/>
      <c r="AH10" s="158" t="s">
        <v>14</v>
      </c>
      <c r="AI10" s="158"/>
      <c r="AJ10" s="158"/>
      <c r="AK10" s="158"/>
      <c r="AL10" s="158"/>
      <c r="AM10" s="162" t="s">
        <v>15</v>
      </c>
      <c r="AN10" s="163" t="s">
        <v>16</v>
      </c>
      <c r="AO10" s="163"/>
      <c r="AP10" s="163"/>
      <c r="AQ10" s="163"/>
      <c r="AR10" s="160" t="s">
        <v>17</v>
      </c>
    </row>
    <row r="11" spans="1:45" s="9" customFormat="1" ht="10.5" customHeight="1">
      <c r="A11" s="177"/>
      <c r="B11" s="177"/>
      <c r="C11" s="178"/>
      <c r="D11" s="159" t="s">
        <v>18</v>
      </c>
      <c r="E11" s="159"/>
      <c r="F11" s="159"/>
      <c r="G11" s="159"/>
      <c r="H11" s="160" t="s">
        <v>17</v>
      </c>
      <c r="I11" s="159" t="s">
        <v>19</v>
      </c>
      <c r="J11" s="159"/>
      <c r="K11" s="159"/>
      <c r="L11" s="159"/>
      <c r="M11" s="160" t="s">
        <v>17</v>
      </c>
      <c r="N11" s="161" t="s">
        <v>20</v>
      </c>
      <c r="O11" s="161"/>
      <c r="P11" s="161"/>
      <c r="Q11" s="161"/>
      <c r="R11" s="160" t="s">
        <v>17</v>
      </c>
      <c r="S11" s="161" t="s">
        <v>21</v>
      </c>
      <c r="T11" s="161"/>
      <c r="U11" s="161"/>
      <c r="V11" s="161"/>
      <c r="W11" s="160" t="s">
        <v>17</v>
      </c>
      <c r="X11" s="176" t="s">
        <v>22</v>
      </c>
      <c r="Y11" s="176"/>
      <c r="Z11" s="176"/>
      <c r="AA11" s="176"/>
      <c r="AB11" s="160" t="s">
        <v>17</v>
      </c>
      <c r="AC11" s="176" t="s">
        <v>23</v>
      </c>
      <c r="AD11" s="176"/>
      <c r="AE11" s="176"/>
      <c r="AF11" s="176"/>
      <c r="AG11" s="160" t="s">
        <v>17</v>
      </c>
      <c r="AH11" s="175" t="s">
        <v>24</v>
      </c>
      <c r="AI11" s="175"/>
      <c r="AJ11" s="175"/>
      <c r="AK11" s="175"/>
      <c r="AL11" s="160" t="s">
        <v>17</v>
      </c>
      <c r="AM11" s="162"/>
      <c r="AN11" s="163"/>
      <c r="AO11" s="163"/>
      <c r="AP11" s="163"/>
      <c r="AQ11" s="163"/>
      <c r="AR11" s="160"/>
    </row>
    <row r="12" spans="1:45" s="11" customFormat="1" ht="19.5" customHeight="1">
      <c r="A12" s="177"/>
      <c r="B12" s="177"/>
      <c r="C12" s="178"/>
      <c r="D12" s="39" t="s">
        <v>25</v>
      </c>
      <c r="E12" s="39" t="s">
        <v>26</v>
      </c>
      <c r="F12" s="39" t="s">
        <v>27</v>
      </c>
      <c r="G12" s="39" t="s">
        <v>28</v>
      </c>
      <c r="H12" s="160"/>
      <c r="I12" s="39" t="s">
        <v>25</v>
      </c>
      <c r="J12" s="39" t="s">
        <v>26</v>
      </c>
      <c r="K12" s="39" t="s">
        <v>27</v>
      </c>
      <c r="L12" s="39" t="s">
        <v>28</v>
      </c>
      <c r="M12" s="160"/>
      <c r="N12" s="40" t="s">
        <v>25</v>
      </c>
      <c r="O12" s="40" t="s">
        <v>26</v>
      </c>
      <c r="P12" s="40" t="s">
        <v>27</v>
      </c>
      <c r="Q12" s="40" t="s">
        <v>28</v>
      </c>
      <c r="R12" s="160"/>
      <c r="S12" s="40" t="s">
        <v>25</v>
      </c>
      <c r="T12" s="40" t="s">
        <v>26</v>
      </c>
      <c r="U12" s="40" t="s">
        <v>27</v>
      </c>
      <c r="V12" s="40" t="s">
        <v>28</v>
      </c>
      <c r="W12" s="160"/>
      <c r="X12" s="70" t="s">
        <v>25</v>
      </c>
      <c r="Y12" s="70" t="s">
        <v>26</v>
      </c>
      <c r="Z12" s="70" t="s">
        <v>27</v>
      </c>
      <c r="AA12" s="70" t="s">
        <v>28</v>
      </c>
      <c r="AB12" s="160"/>
      <c r="AC12" s="70" t="s">
        <v>25</v>
      </c>
      <c r="AD12" s="70" t="s">
        <v>26</v>
      </c>
      <c r="AE12" s="70" t="s">
        <v>27</v>
      </c>
      <c r="AF12" s="70" t="s">
        <v>28</v>
      </c>
      <c r="AG12" s="160"/>
      <c r="AH12" s="64" t="s">
        <v>25</v>
      </c>
      <c r="AI12" s="64" t="s">
        <v>26</v>
      </c>
      <c r="AJ12" s="64" t="s">
        <v>27</v>
      </c>
      <c r="AK12" s="64" t="s">
        <v>28</v>
      </c>
      <c r="AL12" s="160"/>
      <c r="AM12" s="162"/>
      <c r="AN12" s="41" t="s">
        <v>29</v>
      </c>
      <c r="AO12" s="41" t="s">
        <v>30</v>
      </c>
      <c r="AP12" s="41" t="s">
        <v>27</v>
      </c>
      <c r="AQ12" s="41" t="s">
        <v>28</v>
      </c>
      <c r="AR12" s="160"/>
      <c r="AS12" s="10"/>
    </row>
    <row r="13" spans="1:45" s="13" customFormat="1" ht="20.100000000000001" customHeight="1">
      <c r="A13" s="174" t="s">
        <v>31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42">
        <f t="shared" ref="AM13:AR13" si="0">SUM(AM14:AM26)</f>
        <v>559</v>
      </c>
      <c r="AN13" s="42">
        <f t="shared" si="0"/>
        <v>169</v>
      </c>
      <c r="AO13" s="42">
        <f t="shared" si="0"/>
        <v>345</v>
      </c>
      <c r="AP13" s="42">
        <f t="shared" si="0"/>
        <v>45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32</v>
      </c>
      <c r="C14" s="46" t="s">
        <v>33</v>
      </c>
      <c r="D14" s="58"/>
      <c r="E14" s="58">
        <v>30</v>
      </c>
      <c r="F14" s="58"/>
      <c r="G14" s="58"/>
      <c r="H14" s="71">
        <v>2</v>
      </c>
      <c r="I14" s="58"/>
      <c r="J14" s="58">
        <v>30</v>
      </c>
      <c r="K14" s="58"/>
      <c r="L14" s="58"/>
      <c r="M14" s="71">
        <v>2</v>
      </c>
      <c r="N14" s="88"/>
      <c r="O14" s="59">
        <v>30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90</v>
      </c>
      <c r="AN14" s="47">
        <f>D14+I14+N14+S14+X14+AC14+AH14</f>
        <v>0</v>
      </c>
      <c r="AO14" s="47">
        <f>E14+J14+O14+T14+Y14+AD14+AI14</f>
        <v>90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34</v>
      </c>
      <c r="C15" s="46" t="s">
        <v>35</v>
      </c>
      <c r="D15" s="58"/>
      <c r="E15" s="58">
        <v>30</v>
      </c>
      <c r="F15" s="58"/>
      <c r="G15" s="58"/>
      <c r="H15" s="71">
        <v>0</v>
      </c>
      <c r="I15" s="58"/>
      <c r="J15" s="58">
        <v>30</v>
      </c>
      <c r="K15" s="58"/>
      <c r="L15" s="58"/>
      <c r="M15" s="71">
        <v>0</v>
      </c>
      <c r="N15" s="88"/>
      <c r="O15" s="88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2"/>
      <c r="AM15" s="79">
        <f t="shared" ref="AM15:AM26" si="1">AN15+AO15+AP15+AQ15</f>
        <v>60</v>
      </c>
      <c r="AN15" s="47">
        <f t="shared" ref="AN15:AN26" si="2">D15+I15+N15+S15+X15+AC15+AH15</f>
        <v>0</v>
      </c>
      <c r="AO15" s="47">
        <f t="shared" ref="AO15:AO26" si="3">E15+J15+O15+T15+Y15+AD15+AI15</f>
        <v>60</v>
      </c>
      <c r="AP15" s="47">
        <f t="shared" ref="AP15:AP26" si="4">F15+K15+P15+U15+Z15+AE15+AJ15</f>
        <v>0</v>
      </c>
      <c r="AQ15" s="47">
        <f t="shared" ref="AQ15:AQ26" si="5">G15+L15+Q15+V15+AA15+AF15+AK15</f>
        <v>0</v>
      </c>
      <c r="AR15" s="51">
        <f t="shared" ref="AR15:AR26" si="6">H15+M15+R15+W15+AB15+AG15+AL15</f>
        <v>0</v>
      </c>
    </row>
    <row r="16" spans="1:45" ht="20.100000000000001" customHeight="1">
      <c r="A16" s="45">
        <v>3</v>
      </c>
      <c r="B16" s="87" t="s">
        <v>36</v>
      </c>
      <c r="C16" s="46" t="s">
        <v>37</v>
      </c>
      <c r="D16" s="58"/>
      <c r="E16" s="58"/>
      <c r="F16" s="58">
        <v>30</v>
      </c>
      <c r="G16" s="58"/>
      <c r="H16" s="71">
        <v>2</v>
      </c>
      <c r="I16" s="58"/>
      <c r="J16" s="58"/>
      <c r="K16" s="58"/>
      <c r="L16" s="58"/>
      <c r="M16" s="71"/>
      <c r="N16" s="88"/>
      <c r="O16" s="91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90"/>
      <c r="AI16" s="90"/>
      <c r="AJ16" s="90"/>
      <c r="AK16" s="90"/>
      <c r="AL16" s="71"/>
      <c r="AM16" s="79">
        <f t="shared" si="1"/>
        <v>30</v>
      </c>
      <c r="AN16" s="47">
        <f t="shared" si="2"/>
        <v>0</v>
      </c>
      <c r="AO16" s="47">
        <f t="shared" si="3"/>
        <v>0</v>
      </c>
      <c r="AP16" s="47">
        <f t="shared" si="4"/>
        <v>30</v>
      </c>
      <c r="AQ16" s="47">
        <f t="shared" si="5"/>
        <v>0</v>
      </c>
      <c r="AR16" s="51">
        <f t="shared" si="6"/>
        <v>2</v>
      </c>
    </row>
    <row r="17" spans="1:44" ht="20.100000000000001" customHeight="1">
      <c r="A17" s="45">
        <v>4</v>
      </c>
      <c r="B17" s="104" t="s">
        <v>38</v>
      </c>
      <c r="C17" s="46" t="s">
        <v>39</v>
      </c>
      <c r="D17" s="58">
        <v>4</v>
      </c>
      <c r="E17" s="58"/>
      <c r="F17" s="58"/>
      <c r="G17" s="58"/>
      <c r="H17" s="71">
        <v>0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4</v>
      </c>
      <c r="AN17" s="47">
        <f t="shared" si="2"/>
        <v>4</v>
      </c>
      <c r="AO17" s="47">
        <f t="shared" si="3"/>
        <v>0</v>
      </c>
      <c r="AP17" s="47">
        <f t="shared" si="4"/>
        <v>0</v>
      </c>
      <c r="AQ17" s="47">
        <f t="shared" si="5"/>
        <v>0</v>
      </c>
      <c r="AR17" s="51">
        <f t="shared" si="6"/>
        <v>0</v>
      </c>
    </row>
    <row r="18" spans="1:44" ht="20.100000000000001" customHeight="1">
      <c r="A18" s="45">
        <v>5</v>
      </c>
      <c r="B18" s="104" t="s">
        <v>40</v>
      </c>
      <c r="C18" s="46" t="s">
        <v>37</v>
      </c>
      <c r="D18" s="58">
        <v>15</v>
      </c>
      <c r="E18" s="58">
        <v>15</v>
      </c>
      <c r="F18" s="58"/>
      <c r="G18" s="58"/>
      <c r="H18" s="71">
        <v>2</v>
      </c>
      <c r="I18" s="58"/>
      <c r="J18" s="58"/>
      <c r="K18" s="58"/>
      <c r="L18" s="58"/>
      <c r="M18" s="71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89"/>
      <c r="Y18" s="89"/>
      <c r="Z18" s="89"/>
      <c r="AA18" s="89"/>
      <c r="AB18" s="72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30</v>
      </c>
      <c r="AN18" s="47">
        <f t="shared" si="2"/>
        <v>15</v>
      </c>
      <c r="AO18" s="47">
        <f t="shared" si="3"/>
        <v>15</v>
      </c>
      <c r="AP18" s="47">
        <f t="shared" si="4"/>
        <v>0</v>
      </c>
      <c r="AQ18" s="47">
        <f t="shared" si="5"/>
        <v>0</v>
      </c>
      <c r="AR18" s="51">
        <f t="shared" si="6"/>
        <v>2</v>
      </c>
    </row>
    <row r="19" spans="1:44" ht="20.100000000000001" customHeight="1">
      <c r="A19" s="45">
        <v>6</v>
      </c>
      <c r="B19" s="104" t="s">
        <v>41</v>
      </c>
      <c r="C19" s="46" t="s">
        <v>37</v>
      </c>
      <c r="D19" s="58">
        <v>15</v>
      </c>
      <c r="E19" s="58"/>
      <c r="F19" s="58"/>
      <c r="G19" s="58"/>
      <c r="H19" s="71">
        <v>1</v>
      </c>
      <c r="I19" s="58"/>
      <c r="J19" s="93"/>
      <c r="K19" s="93"/>
      <c r="L19" s="93"/>
      <c r="M19" s="72"/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68"/>
      <c r="Y19" s="68"/>
      <c r="Z19" s="68"/>
      <c r="AA19" s="68"/>
      <c r="AB19" s="71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15</v>
      </c>
      <c r="AN19" s="47">
        <f t="shared" si="2"/>
        <v>15</v>
      </c>
      <c r="AO19" s="47">
        <f t="shared" si="3"/>
        <v>0</v>
      </c>
      <c r="AP19" s="47">
        <f t="shared" si="4"/>
        <v>0</v>
      </c>
      <c r="AQ19" s="47">
        <f t="shared" si="5"/>
        <v>0</v>
      </c>
      <c r="AR19" s="51">
        <f t="shared" si="6"/>
        <v>1</v>
      </c>
    </row>
    <row r="20" spans="1:44" ht="20.100000000000001" customHeight="1">
      <c r="A20" s="45">
        <v>7</v>
      </c>
      <c r="B20" s="104" t="s">
        <v>42</v>
      </c>
      <c r="C20" s="46" t="s">
        <v>43</v>
      </c>
      <c r="D20" s="58">
        <v>15</v>
      </c>
      <c r="E20" s="58">
        <v>15</v>
      </c>
      <c r="F20" s="58"/>
      <c r="G20" s="58"/>
      <c r="H20" s="71">
        <v>2</v>
      </c>
      <c r="I20" s="58">
        <v>15</v>
      </c>
      <c r="J20" s="58">
        <v>15</v>
      </c>
      <c r="K20" s="58">
        <v>15</v>
      </c>
      <c r="L20" s="58"/>
      <c r="M20" s="71">
        <v>3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75</v>
      </c>
      <c r="AN20" s="47">
        <f t="shared" si="2"/>
        <v>30</v>
      </c>
      <c r="AO20" s="47">
        <f t="shared" si="3"/>
        <v>30</v>
      </c>
      <c r="AP20" s="47">
        <f t="shared" si="4"/>
        <v>15</v>
      </c>
      <c r="AQ20" s="47">
        <f t="shared" si="5"/>
        <v>0</v>
      </c>
      <c r="AR20" s="51">
        <f t="shared" si="6"/>
        <v>5</v>
      </c>
    </row>
    <row r="21" spans="1:44" ht="20.100000000000001" customHeight="1">
      <c r="A21" s="45">
        <v>8</v>
      </c>
      <c r="B21" s="104" t="s">
        <v>44</v>
      </c>
      <c r="C21" s="46" t="s">
        <v>45</v>
      </c>
      <c r="D21" s="58"/>
      <c r="E21" s="58"/>
      <c r="F21" s="58"/>
      <c r="G21" s="58"/>
      <c r="H21" s="71"/>
      <c r="I21" s="92">
        <v>30</v>
      </c>
      <c r="J21" s="58">
        <v>30</v>
      </c>
      <c r="K21" s="58"/>
      <c r="L21" s="58"/>
      <c r="M21" s="71">
        <v>4</v>
      </c>
      <c r="N21" s="88"/>
      <c r="O21" s="88"/>
      <c r="P21" s="88"/>
      <c r="Q21" s="88"/>
      <c r="R21" s="72"/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60</v>
      </c>
      <c r="AN21" s="47">
        <f t="shared" si="2"/>
        <v>30</v>
      </c>
      <c r="AO21" s="47">
        <f t="shared" si="3"/>
        <v>30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4" ht="20.100000000000001" customHeight="1">
      <c r="A22" s="45">
        <v>9</v>
      </c>
      <c r="B22" s="104" t="s">
        <v>46</v>
      </c>
      <c r="C22" s="46" t="s">
        <v>33</v>
      </c>
      <c r="D22" s="92"/>
      <c r="E22" s="58"/>
      <c r="F22" s="58"/>
      <c r="G22" s="58"/>
      <c r="H22" s="71"/>
      <c r="I22" s="58"/>
      <c r="J22" s="58"/>
      <c r="K22" s="58"/>
      <c r="L22" s="58"/>
      <c r="M22" s="71"/>
      <c r="N22" s="88">
        <v>30</v>
      </c>
      <c r="O22" s="88">
        <v>30</v>
      </c>
      <c r="P22" s="88"/>
      <c r="Q22" s="88"/>
      <c r="R22" s="72">
        <v>4</v>
      </c>
      <c r="S22" s="88"/>
      <c r="T22" s="88"/>
      <c r="U22" s="88"/>
      <c r="V22" s="88"/>
      <c r="W22" s="72"/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60</v>
      </c>
      <c r="AN22" s="47">
        <f t="shared" si="2"/>
        <v>30</v>
      </c>
      <c r="AO22" s="47">
        <f t="shared" si="3"/>
        <v>30</v>
      </c>
      <c r="AP22" s="47">
        <f t="shared" si="4"/>
        <v>0</v>
      </c>
      <c r="AQ22" s="47">
        <f t="shared" si="5"/>
        <v>0</v>
      </c>
      <c r="AR22" s="51">
        <f t="shared" si="6"/>
        <v>4</v>
      </c>
    </row>
    <row r="23" spans="1:44" ht="20.100000000000001" customHeight="1">
      <c r="A23" s="45">
        <v>10</v>
      </c>
      <c r="B23" s="104" t="s">
        <v>47</v>
      </c>
      <c r="C23" s="46" t="s">
        <v>48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>
        <v>15</v>
      </c>
      <c r="T23" s="88">
        <v>30</v>
      </c>
      <c r="U23" s="88"/>
      <c r="V23" s="88"/>
      <c r="W23" s="72">
        <v>3</v>
      </c>
      <c r="X23" s="89"/>
      <c r="Y23" s="89"/>
      <c r="Z23" s="89"/>
      <c r="AA23" s="89"/>
      <c r="AB23" s="72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45</v>
      </c>
      <c r="AN23" s="47">
        <f t="shared" si="2"/>
        <v>15</v>
      </c>
      <c r="AO23" s="47">
        <f t="shared" si="3"/>
        <v>30</v>
      </c>
      <c r="AP23" s="47">
        <f t="shared" si="4"/>
        <v>0</v>
      </c>
      <c r="AQ23" s="47">
        <f t="shared" si="5"/>
        <v>0</v>
      </c>
      <c r="AR23" s="51">
        <f t="shared" si="6"/>
        <v>3</v>
      </c>
    </row>
    <row r="24" spans="1:44" ht="20.100000000000001" customHeight="1">
      <c r="A24" s="45">
        <v>11</v>
      </c>
      <c r="B24" s="104" t="s">
        <v>49</v>
      </c>
      <c r="C24" s="46" t="s">
        <v>48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>
        <v>30</v>
      </c>
      <c r="U24" s="88"/>
      <c r="V24" s="88"/>
      <c r="W24" s="72">
        <v>2</v>
      </c>
      <c r="X24" s="68"/>
      <c r="Y24" s="68"/>
      <c r="Z24" s="68"/>
      <c r="AA24" s="68"/>
      <c r="AB24" s="71"/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30</v>
      </c>
      <c r="AN24" s="47">
        <f t="shared" si="2"/>
        <v>0</v>
      </c>
      <c r="AO24" s="47">
        <f t="shared" si="3"/>
        <v>30</v>
      </c>
      <c r="AP24" s="47">
        <f t="shared" si="4"/>
        <v>0</v>
      </c>
      <c r="AQ24" s="47">
        <f t="shared" si="5"/>
        <v>0</v>
      </c>
      <c r="AR24" s="51">
        <f t="shared" si="6"/>
        <v>2</v>
      </c>
    </row>
    <row r="25" spans="1:44" ht="20.100000000000001" customHeight="1">
      <c r="A25" s="45">
        <v>12</v>
      </c>
      <c r="B25" s="104" t="s">
        <v>50</v>
      </c>
      <c r="C25" s="46" t="s">
        <v>51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>
        <v>15</v>
      </c>
      <c r="Y25" s="94">
        <v>30</v>
      </c>
      <c r="Z25" s="94"/>
      <c r="AA25" s="94"/>
      <c r="AB25" s="72">
        <v>3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si="1"/>
        <v>45</v>
      </c>
      <c r="AN25" s="47">
        <f t="shared" si="2"/>
        <v>15</v>
      </c>
      <c r="AO25" s="47">
        <f t="shared" si="3"/>
        <v>30</v>
      </c>
      <c r="AP25" s="47">
        <f t="shared" si="4"/>
        <v>0</v>
      </c>
      <c r="AQ25" s="47">
        <f t="shared" si="5"/>
        <v>0</v>
      </c>
      <c r="AR25" s="51">
        <f t="shared" si="6"/>
        <v>3</v>
      </c>
    </row>
    <row r="26" spans="1:44" ht="20.100000000000001" customHeight="1">
      <c r="A26" s="45">
        <v>13</v>
      </c>
      <c r="B26" s="87" t="s">
        <v>52</v>
      </c>
      <c r="C26" s="46" t="s">
        <v>53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15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15</v>
      </c>
      <c r="AN26" s="47">
        <f t="shared" si="2"/>
        <v>15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4" ht="20.100000000000001" customHeight="1">
      <c r="A27" s="174" t="s">
        <v>54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42">
        <f t="shared" ref="AM27:AR27" si="7">SUM(AM28:AM46)</f>
        <v>990</v>
      </c>
      <c r="AN27" s="42">
        <f t="shared" si="7"/>
        <v>360</v>
      </c>
      <c r="AO27" s="42">
        <f t="shared" si="7"/>
        <v>120</v>
      </c>
      <c r="AP27" s="42">
        <f t="shared" si="7"/>
        <v>420</v>
      </c>
      <c r="AQ27" s="42">
        <f t="shared" si="7"/>
        <v>90</v>
      </c>
      <c r="AR27" s="42">
        <f t="shared" si="7"/>
        <v>65</v>
      </c>
    </row>
    <row r="28" spans="1:44" ht="20.100000000000001" customHeight="1">
      <c r="A28" s="45">
        <v>1</v>
      </c>
      <c r="B28" s="96" t="s">
        <v>55</v>
      </c>
      <c r="C28" s="46" t="s">
        <v>56</v>
      </c>
      <c r="D28" s="58">
        <v>15</v>
      </c>
      <c r="E28" s="58"/>
      <c r="F28" s="58">
        <v>30</v>
      </c>
      <c r="G28" s="58"/>
      <c r="H28" s="71">
        <v>3</v>
      </c>
      <c r="I28" s="105"/>
      <c r="J28" s="58"/>
      <c r="K28" s="58"/>
      <c r="L28" s="58"/>
      <c r="M28" s="71"/>
      <c r="N28" s="88"/>
      <c r="O28" s="88"/>
      <c r="P28" s="88"/>
      <c r="Q28" s="88"/>
      <c r="R28" s="72"/>
      <c r="S28" s="88"/>
      <c r="T28" s="88"/>
      <c r="U28" s="88"/>
      <c r="V28" s="88"/>
      <c r="W28" s="72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" si="8">AN28+AO28+AP28+AQ28</f>
        <v>45</v>
      </c>
      <c r="AN28" s="47">
        <f t="shared" ref="AN28" si="9">D28+I28+N28+S28+X28+AC28+AH28</f>
        <v>15</v>
      </c>
      <c r="AO28" s="47">
        <f t="shared" ref="AO28" si="10">E28+J28+O28+T28+Y28+AD28+AI28</f>
        <v>0</v>
      </c>
      <c r="AP28" s="47">
        <f t="shared" ref="AP28" si="11">F28+K28+P28+U28+Z28+AE28+AJ28</f>
        <v>30</v>
      </c>
      <c r="AQ28" s="47">
        <f t="shared" ref="AQ28" si="12">G28+L28+Q28+V28+AA28+AF28+AK28</f>
        <v>0</v>
      </c>
      <c r="AR28" s="51">
        <f t="shared" ref="AR28" si="13">H28+M28+R28+W28+AB28+AG28+AL28</f>
        <v>3</v>
      </c>
    </row>
    <row r="29" spans="1:44" ht="20.100000000000001" customHeight="1">
      <c r="A29" s="45">
        <v>2</v>
      </c>
      <c r="B29" s="95" t="s">
        <v>57</v>
      </c>
      <c r="C29" s="46" t="s">
        <v>37</v>
      </c>
      <c r="D29" s="58">
        <v>15</v>
      </c>
      <c r="E29" s="58">
        <v>15</v>
      </c>
      <c r="F29" s="58">
        <v>30</v>
      </c>
      <c r="G29" s="58"/>
      <c r="H29" s="71">
        <v>4</v>
      </c>
      <c r="I29" s="105"/>
      <c r="J29" s="105"/>
      <c r="K29" s="105"/>
      <c r="L29" s="105"/>
      <c r="M29" s="106"/>
      <c r="N29" s="88"/>
      <c r="O29" s="88"/>
      <c r="P29" s="88"/>
      <c r="Q29" s="88"/>
      <c r="R29" s="106"/>
      <c r="S29" s="88"/>
      <c r="T29" s="88"/>
      <c r="U29" s="88"/>
      <c r="V29" s="88"/>
      <c r="W29" s="106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:AM46" si="14">AN29+AO29+AP29+AQ29</f>
        <v>60</v>
      </c>
      <c r="AN29" s="47">
        <f t="shared" ref="AN29:AN46" si="15">D29+I29+N29+S29+X29+AC29+AH29</f>
        <v>15</v>
      </c>
      <c r="AO29" s="47">
        <f t="shared" ref="AO29:AO46" si="16">E29+J29+O29+T29+Y29+AD29+AI29</f>
        <v>15</v>
      </c>
      <c r="AP29" s="47">
        <f t="shared" ref="AP29:AP46" si="17">F29+K29+P29+U29+Z29+AE29+AJ29</f>
        <v>30</v>
      </c>
      <c r="AQ29" s="47">
        <f t="shared" ref="AQ29:AQ46" si="18">G29+L29+Q29+V29+AA29+AF29+AK29</f>
        <v>0</v>
      </c>
      <c r="AR29" s="51">
        <f t="shared" ref="AR29:AR46" si="19">H29+M29+R29+W29+AB29+AG29+AL29</f>
        <v>4</v>
      </c>
    </row>
    <row r="30" spans="1:44" ht="20.100000000000001" customHeight="1">
      <c r="A30" s="45">
        <v>3</v>
      </c>
      <c r="B30" s="96" t="s">
        <v>58</v>
      </c>
      <c r="C30" s="97" t="s">
        <v>56</v>
      </c>
      <c r="D30" s="58">
        <v>15</v>
      </c>
      <c r="E30" s="58"/>
      <c r="F30" s="58">
        <v>30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14"/>
        <v>45</v>
      </c>
      <c r="AN30" s="47">
        <f t="shared" si="15"/>
        <v>15</v>
      </c>
      <c r="AO30" s="47">
        <f t="shared" si="16"/>
        <v>0</v>
      </c>
      <c r="AP30" s="47">
        <f t="shared" si="17"/>
        <v>30</v>
      </c>
      <c r="AQ30" s="47">
        <f t="shared" si="18"/>
        <v>0</v>
      </c>
      <c r="AR30" s="51">
        <f t="shared" si="19"/>
        <v>3</v>
      </c>
    </row>
    <row r="31" spans="1:44" ht="20.100000000000001" customHeight="1">
      <c r="A31" s="45">
        <v>4</v>
      </c>
      <c r="B31" s="96" t="s">
        <v>59</v>
      </c>
      <c r="C31" s="97" t="s">
        <v>37</v>
      </c>
      <c r="D31" s="58">
        <v>15</v>
      </c>
      <c r="E31" s="58"/>
      <c r="F31" s="58">
        <v>30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14"/>
        <v>45</v>
      </c>
      <c r="AN31" s="47">
        <f t="shared" si="15"/>
        <v>15</v>
      </c>
      <c r="AO31" s="47">
        <f t="shared" si="16"/>
        <v>0</v>
      </c>
      <c r="AP31" s="47">
        <f t="shared" si="17"/>
        <v>30</v>
      </c>
      <c r="AQ31" s="47">
        <f t="shared" si="18"/>
        <v>0</v>
      </c>
      <c r="AR31" s="51">
        <f t="shared" si="19"/>
        <v>3</v>
      </c>
    </row>
    <row r="32" spans="1:44" ht="20.100000000000001" customHeight="1">
      <c r="A32" s="45">
        <v>5</v>
      </c>
      <c r="B32" s="107" t="s">
        <v>60</v>
      </c>
      <c r="C32" s="108" t="s">
        <v>37</v>
      </c>
      <c r="D32" s="109">
        <v>15</v>
      </c>
      <c r="E32" s="110">
        <v>15</v>
      </c>
      <c r="F32" s="110">
        <v>15</v>
      </c>
      <c r="G32" s="105"/>
      <c r="H32" s="106">
        <v>3</v>
      </c>
      <c r="I32" s="58"/>
      <c r="J32" s="58"/>
      <c r="K32" s="58"/>
      <c r="L32" s="58"/>
      <c r="M32" s="71"/>
      <c r="N32" s="111"/>
      <c r="O32" s="111"/>
      <c r="P32" s="111"/>
      <c r="Q32" s="111"/>
      <c r="R32" s="106"/>
      <c r="S32" s="111"/>
      <c r="T32" s="111"/>
      <c r="U32" s="111"/>
      <c r="V32" s="112"/>
      <c r="W32" s="106"/>
      <c r="X32" s="113"/>
      <c r="Y32" s="113"/>
      <c r="Z32" s="113"/>
      <c r="AA32" s="114"/>
      <c r="AB32" s="106"/>
      <c r="AC32" s="114"/>
      <c r="AD32" s="114"/>
      <c r="AE32" s="114"/>
      <c r="AF32" s="114"/>
      <c r="AG32" s="106"/>
      <c r="AH32" s="65"/>
      <c r="AI32" s="65"/>
      <c r="AJ32" s="65"/>
      <c r="AK32" s="65"/>
      <c r="AL32" s="72"/>
      <c r="AM32" s="79">
        <f t="shared" si="14"/>
        <v>45</v>
      </c>
      <c r="AN32" s="47">
        <f t="shared" si="15"/>
        <v>15</v>
      </c>
      <c r="AO32" s="47">
        <f t="shared" si="16"/>
        <v>15</v>
      </c>
      <c r="AP32" s="47">
        <f t="shared" si="17"/>
        <v>15</v>
      </c>
      <c r="AQ32" s="47">
        <f t="shared" si="18"/>
        <v>0</v>
      </c>
      <c r="AR32" s="51">
        <f t="shared" si="19"/>
        <v>3</v>
      </c>
    </row>
    <row r="33" spans="1:46" ht="20.100000000000001" customHeight="1">
      <c r="A33" s="45">
        <v>6</v>
      </c>
      <c r="B33" s="96" t="s">
        <v>61</v>
      </c>
      <c r="C33" s="115" t="s">
        <v>45</v>
      </c>
      <c r="D33" s="58"/>
      <c r="E33" s="58"/>
      <c r="F33" s="58"/>
      <c r="G33" s="58"/>
      <c r="H33" s="71"/>
      <c r="I33" s="58">
        <v>15</v>
      </c>
      <c r="J33" s="58"/>
      <c r="K33" s="58">
        <v>15</v>
      </c>
      <c r="L33" s="58"/>
      <c r="M33" s="71">
        <v>2</v>
      </c>
      <c r="N33" s="88"/>
      <c r="O33" s="88"/>
      <c r="P33" s="88"/>
      <c r="Q33" s="88"/>
      <c r="R33" s="72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14"/>
        <v>30</v>
      </c>
      <c r="AN33" s="47">
        <f t="shared" si="15"/>
        <v>15</v>
      </c>
      <c r="AO33" s="47">
        <f t="shared" si="16"/>
        <v>0</v>
      </c>
      <c r="AP33" s="47">
        <f t="shared" si="17"/>
        <v>15</v>
      </c>
      <c r="AQ33" s="47">
        <f t="shared" si="18"/>
        <v>0</v>
      </c>
      <c r="AR33" s="51">
        <f t="shared" si="19"/>
        <v>2</v>
      </c>
    </row>
    <row r="34" spans="1:46" ht="20.100000000000001" customHeight="1">
      <c r="A34" s="45">
        <v>7</v>
      </c>
      <c r="B34" s="96" t="s">
        <v>62</v>
      </c>
      <c r="C34" s="97" t="s">
        <v>43</v>
      </c>
      <c r="D34" s="58"/>
      <c r="E34" s="58"/>
      <c r="F34" s="58"/>
      <c r="G34" s="58"/>
      <c r="H34" s="71"/>
      <c r="I34" s="58">
        <v>15</v>
      </c>
      <c r="J34" s="58">
        <v>30</v>
      </c>
      <c r="K34" s="58">
        <v>30</v>
      </c>
      <c r="L34" s="58"/>
      <c r="M34" s="71">
        <v>5</v>
      </c>
      <c r="N34" s="88"/>
      <c r="O34" s="88"/>
      <c r="P34" s="88"/>
      <c r="Q34" s="88"/>
      <c r="R34" s="71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14"/>
        <v>75</v>
      </c>
      <c r="AN34" s="47">
        <f t="shared" si="15"/>
        <v>15</v>
      </c>
      <c r="AO34" s="47">
        <f t="shared" si="16"/>
        <v>30</v>
      </c>
      <c r="AP34" s="47">
        <f t="shared" si="17"/>
        <v>30</v>
      </c>
      <c r="AQ34" s="47">
        <f t="shared" si="18"/>
        <v>0</v>
      </c>
      <c r="AR34" s="51">
        <f t="shared" si="19"/>
        <v>5</v>
      </c>
    </row>
    <row r="35" spans="1:46" ht="20.100000000000001" customHeight="1">
      <c r="A35" s="45">
        <v>8</v>
      </c>
      <c r="B35" s="96" t="s">
        <v>63</v>
      </c>
      <c r="C35" s="46" t="s">
        <v>45</v>
      </c>
      <c r="D35" s="58"/>
      <c r="E35" s="58"/>
      <c r="F35" s="58"/>
      <c r="G35" s="58"/>
      <c r="H35" s="71"/>
      <c r="I35" s="58">
        <v>15</v>
      </c>
      <c r="J35" s="58"/>
      <c r="K35" s="58">
        <v>30</v>
      </c>
      <c r="L35" s="58"/>
      <c r="M35" s="71">
        <v>2</v>
      </c>
      <c r="N35" s="88"/>
      <c r="O35" s="88"/>
      <c r="P35" s="88"/>
      <c r="Q35" s="88"/>
      <c r="R35" s="72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14"/>
        <v>45</v>
      </c>
      <c r="AN35" s="47">
        <f t="shared" si="15"/>
        <v>15</v>
      </c>
      <c r="AO35" s="47">
        <f t="shared" si="16"/>
        <v>0</v>
      </c>
      <c r="AP35" s="47">
        <f t="shared" si="17"/>
        <v>30</v>
      </c>
      <c r="AQ35" s="47">
        <f t="shared" si="18"/>
        <v>0</v>
      </c>
      <c r="AR35" s="51">
        <f t="shared" si="19"/>
        <v>2</v>
      </c>
    </row>
    <row r="36" spans="1:46" ht="20.100000000000001" customHeight="1">
      <c r="A36" s="45">
        <v>9</v>
      </c>
      <c r="B36" s="96" t="s">
        <v>64</v>
      </c>
      <c r="C36" s="98" t="s">
        <v>65</v>
      </c>
      <c r="D36" s="99"/>
      <c r="E36" s="99"/>
      <c r="F36" s="99"/>
      <c r="G36" s="99"/>
      <c r="H36" s="100"/>
      <c r="I36" s="101">
        <v>15</v>
      </c>
      <c r="J36" s="99"/>
      <c r="K36" s="99">
        <v>15</v>
      </c>
      <c r="L36" s="99"/>
      <c r="M36" s="100">
        <v>2</v>
      </c>
      <c r="N36" s="88"/>
      <c r="O36" s="88"/>
      <c r="P36" s="88"/>
      <c r="Q36" s="88"/>
      <c r="R36" s="71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14"/>
        <v>30</v>
      </c>
      <c r="AN36" s="47">
        <f t="shared" si="15"/>
        <v>15</v>
      </c>
      <c r="AO36" s="47">
        <f t="shared" si="16"/>
        <v>0</v>
      </c>
      <c r="AP36" s="47">
        <f t="shared" si="17"/>
        <v>15</v>
      </c>
      <c r="AQ36" s="47">
        <f t="shared" si="18"/>
        <v>0</v>
      </c>
      <c r="AR36" s="51">
        <f t="shared" si="19"/>
        <v>2</v>
      </c>
    </row>
    <row r="37" spans="1:46" ht="20.100000000000001" customHeight="1">
      <c r="A37" s="45">
        <v>10</v>
      </c>
      <c r="B37" s="96" t="s">
        <v>66</v>
      </c>
      <c r="C37" s="98" t="s">
        <v>67</v>
      </c>
      <c r="D37" s="99"/>
      <c r="E37" s="99"/>
      <c r="F37" s="99"/>
      <c r="G37" s="99"/>
      <c r="H37" s="100"/>
      <c r="I37" s="101">
        <v>15</v>
      </c>
      <c r="J37" s="99"/>
      <c r="K37" s="99">
        <v>30</v>
      </c>
      <c r="L37" s="99"/>
      <c r="M37" s="100">
        <v>3</v>
      </c>
      <c r="N37" s="88"/>
      <c r="O37" s="88"/>
      <c r="P37" s="88"/>
      <c r="Q37" s="88"/>
      <c r="R37" s="72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14"/>
        <v>45</v>
      </c>
      <c r="AN37" s="47">
        <f t="shared" si="15"/>
        <v>15</v>
      </c>
      <c r="AO37" s="47">
        <f t="shared" si="16"/>
        <v>0</v>
      </c>
      <c r="AP37" s="47">
        <f t="shared" si="17"/>
        <v>30</v>
      </c>
      <c r="AQ37" s="47">
        <f t="shared" si="18"/>
        <v>0</v>
      </c>
      <c r="AR37" s="51">
        <f t="shared" si="19"/>
        <v>3</v>
      </c>
    </row>
    <row r="38" spans="1:46" ht="20.100000000000001" customHeight="1">
      <c r="A38" s="45">
        <v>11</v>
      </c>
      <c r="B38" s="96" t="s">
        <v>68</v>
      </c>
      <c r="C38" s="98" t="s">
        <v>33</v>
      </c>
      <c r="D38" s="99"/>
      <c r="E38" s="99"/>
      <c r="F38" s="99"/>
      <c r="G38" s="99"/>
      <c r="H38" s="100"/>
      <c r="I38" s="101"/>
      <c r="J38" s="99"/>
      <c r="K38" s="99"/>
      <c r="L38" s="99"/>
      <c r="M38" s="100"/>
      <c r="N38" s="88">
        <v>15</v>
      </c>
      <c r="O38" s="88"/>
      <c r="P38" s="88">
        <v>15</v>
      </c>
      <c r="Q38" s="88"/>
      <c r="R38" s="72">
        <v>2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14"/>
        <v>30</v>
      </c>
      <c r="AN38" s="47">
        <f t="shared" si="15"/>
        <v>15</v>
      </c>
      <c r="AO38" s="47">
        <f t="shared" si="16"/>
        <v>0</v>
      </c>
      <c r="AP38" s="47">
        <f t="shared" si="17"/>
        <v>15</v>
      </c>
      <c r="AQ38" s="47">
        <f t="shared" si="18"/>
        <v>0</v>
      </c>
      <c r="AR38" s="51">
        <f t="shared" si="19"/>
        <v>2</v>
      </c>
    </row>
    <row r="39" spans="1:46" ht="20.100000000000001" customHeight="1">
      <c r="A39" s="45">
        <v>12</v>
      </c>
      <c r="B39" s="107" t="s">
        <v>69</v>
      </c>
      <c r="C39" s="102" t="s">
        <v>70</v>
      </c>
      <c r="D39" s="103"/>
      <c r="E39" s="58"/>
      <c r="F39" s="58"/>
      <c r="G39" s="58"/>
      <c r="H39" s="71"/>
      <c r="I39" s="101"/>
      <c r="J39" s="99"/>
      <c r="K39" s="99"/>
      <c r="L39" s="99"/>
      <c r="M39" s="100"/>
      <c r="N39" s="88">
        <v>30</v>
      </c>
      <c r="O39" s="88"/>
      <c r="P39" s="88">
        <v>15</v>
      </c>
      <c r="Q39" s="88">
        <v>30</v>
      </c>
      <c r="R39" s="72">
        <v>5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116"/>
      <c r="AI39" s="116"/>
      <c r="AJ39" s="116"/>
      <c r="AK39" s="116"/>
      <c r="AL39" s="106"/>
      <c r="AM39" s="79">
        <f t="shared" si="14"/>
        <v>75</v>
      </c>
      <c r="AN39" s="47">
        <f t="shared" si="15"/>
        <v>30</v>
      </c>
      <c r="AO39" s="47">
        <f t="shared" si="16"/>
        <v>0</v>
      </c>
      <c r="AP39" s="47">
        <f t="shared" si="17"/>
        <v>15</v>
      </c>
      <c r="AQ39" s="47">
        <f t="shared" si="18"/>
        <v>30</v>
      </c>
      <c r="AR39" s="51">
        <f t="shared" si="19"/>
        <v>5</v>
      </c>
    </row>
    <row r="40" spans="1:46" ht="20.100000000000001" customHeight="1">
      <c r="A40" s="45">
        <v>13</v>
      </c>
      <c r="B40" s="107" t="s">
        <v>71</v>
      </c>
      <c r="C40" s="108" t="s">
        <v>67</v>
      </c>
      <c r="D40" s="117"/>
      <c r="E40" s="105"/>
      <c r="F40" s="105"/>
      <c r="G40" s="105"/>
      <c r="H40" s="106"/>
      <c r="I40" s="105"/>
      <c r="J40" s="105"/>
      <c r="K40" s="105"/>
      <c r="L40" s="105"/>
      <c r="M40" s="106"/>
      <c r="N40" s="111">
        <v>30</v>
      </c>
      <c r="O40" s="111">
        <v>15</v>
      </c>
      <c r="P40" s="111">
        <v>15</v>
      </c>
      <c r="Q40" s="112"/>
      <c r="R40" s="106">
        <v>4</v>
      </c>
      <c r="S40" s="111"/>
      <c r="T40" s="111"/>
      <c r="U40" s="111"/>
      <c r="V40" s="111"/>
      <c r="W40" s="106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14"/>
        <v>60</v>
      </c>
      <c r="AN40" s="47">
        <f t="shared" si="15"/>
        <v>30</v>
      </c>
      <c r="AO40" s="47">
        <f t="shared" si="16"/>
        <v>15</v>
      </c>
      <c r="AP40" s="47">
        <f t="shared" si="17"/>
        <v>15</v>
      </c>
      <c r="AQ40" s="47">
        <f t="shared" si="18"/>
        <v>0</v>
      </c>
      <c r="AR40" s="51">
        <f t="shared" si="19"/>
        <v>4</v>
      </c>
      <c r="AT40" s="130"/>
    </row>
    <row r="41" spans="1:46" ht="20.100000000000001" customHeight="1">
      <c r="A41" s="45">
        <v>14</v>
      </c>
      <c r="B41" s="107" t="s">
        <v>72</v>
      </c>
      <c r="C41" s="102" t="s">
        <v>48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2"/>
      <c r="S41" s="88">
        <v>15</v>
      </c>
      <c r="T41" s="88">
        <v>15</v>
      </c>
      <c r="U41" s="88"/>
      <c r="V41" s="88"/>
      <c r="W41" s="72">
        <v>2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14"/>
        <v>30</v>
      </c>
      <c r="AN41" s="47">
        <f t="shared" si="15"/>
        <v>15</v>
      </c>
      <c r="AO41" s="47">
        <f t="shared" si="16"/>
        <v>15</v>
      </c>
      <c r="AP41" s="47">
        <f t="shared" si="17"/>
        <v>0</v>
      </c>
      <c r="AQ41" s="47">
        <f t="shared" si="18"/>
        <v>0</v>
      </c>
      <c r="AR41" s="51">
        <f t="shared" si="19"/>
        <v>2</v>
      </c>
    </row>
    <row r="42" spans="1:46" ht="20.100000000000001" customHeight="1">
      <c r="A42" s="45">
        <v>15</v>
      </c>
      <c r="B42" s="107" t="s">
        <v>73</v>
      </c>
      <c r="C42" s="102" t="s">
        <v>74</v>
      </c>
      <c r="D42" s="103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1"/>
      <c r="S42" s="88">
        <v>30</v>
      </c>
      <c r="T42" s="88"/>
      <c r="U42" s="88">
        <v>15</v>
      </c>
      <c r="V42" s="88">
        <v>30</v>
      </c>
      <c r="W42" s="72">
        <v>5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14"/>
        <v>75</v>
      </c>
      <c r="AN42" s="47">
        <f t="shared" si="15"/>
        <v>30</v>
      </c>
      <c r="AO42" s="47">
        <f t="shared" si="16"/>
        <v>0</v>
      </c>
      <c r="AP42" s="47">
        <f t="shared" si="17"/>
        <v>15</v>
      </c>
      <c r="AQ42" s="47">
        <f t="shared" si="18"/>
        <v>30</v>
      </c>
      <c r="AR42" s="51">
        <f t="shared" si="19"/>
        <v>5</v>
      </c>
    </row>
    <row r="43" spans="1:46" ht="20.100000000000001" customHeight="1">
      <c r="A43" s="45">
        <v>16</v>
      </c>
      <c r="B43" s="107" t="s">
        <v>75</v>
      </c>
      <c r="C43" s="118" t="s">
        <v>48</v>
      </c>
      <c r="D43" s="119"/>
      <c r="E43" s="120"/>
      <c r="F43" s="120"/>
      <c r="G43" s="120"/>
      <c r="H43" s="121"/>
      <c r="I43" s="120"/>
      <c r="J43" s="120"/>
      <c r="K43" s="120"/>
      <c r="L43" s="120"/>
      <c r="M43" s="121"/>
      <c r="N43" s="122"/>
      <c r="O43" s="122"/>
      <c r="P43" s="122"/>
      <c r="Q43" s="122"/>
      <c r="R43" s="123"/>
      <c r="S43" s="88">
        <v>30</v>
      </c>
      <c r="T43" s="88">
        <v>15</v>
      </c>
      <c r="U43" s="88">
        <v>15</v>
      </c>
      <c r="V43" s="88"/>
      <c r="W43" s="72">
        <v>4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14"/>
        <v>60</v>
      </c>
      <c r="AN43" s="47">
        <f t="shared" si="15"/>
        <v>30</v>
      </c>
      <c r="AO43" s="47">
        <f t="shared" si="16"/>
        <v>15</v>
      </c>
      <c r="AP43" s="47">
        <f t="shared" si="17"/>
        <v>15</v>
      </c>
      <c r="AQ43" s="47">
        <f t="shared" si="18"/>
        <v>0</v>
      </c>
      <c r="AR43" s="51">
        <f t="shared" si="19"/>
        <v>4</v>
      </c>
    </row>
    <row r="44" spans="1:46" ht="20.100000000000001" customHeight="1">
      <c r="A44" s="45">
        <v>17</v>
      </c>
      <c r="B44" s="107" t="s">
        <v>76</v>
      </c>
      <c r="C44" s="102" t="s">
        <v>77</v>
      </c>
      <c r="D44" s="103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15</v>
      </c>
      <c r="Y44" s="94">
        <v>15</v>
      </c>
      <c r="Z44" s="94">
        <v>30</v>
      </c>
      <c r="AA44" s="94"/>
      <c r="AB44" s="72">
        <v>4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14"/>
        <v>60</v>
      </c>
      <c r="AN44" s="47">
        <f t="shared" si="15"/>
        <v>15</v>
      </c>
      <c r="AO44" s="47">
        <f t="shared" si="16"/>
        <v>15</v>
      </c>
      <c r="AP44" s="47">
        <f t="shared" si="17"/>
        <v>30</v>
      </c>
      <c r="AQ44" s="47">
        <f t="shared" si="18"/>
        <v>0</v>
      </c>
      <c r="AR44" s="51">
        <f t="shared" si="19"/>
        <v>4</v>
      </c>
    </row>
    <row r="45" spans="1:46" ht="20.100000000000001" customHeight="1">
      <c r="A45" s="45">
        <v>18</v>
      </c>
      <c r="B45" s="96" t="s">
        <v>78</v>
      </c>
      <c r="C45" s="46" t="s">
        <v>51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30</v>
      </c>
      <c r="Y45" s="94"/>
      <c r="Z45" s="94">
        <v>30</v>
      </c>
      <c r="AA45" s="94">
        <v>15</v>
      </c>
      <c r="AB45" s="72">
        <v>5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14"/>
        <v>75</v>
      </c>
      <c r="AN45" s="47">
        <f t="shared" si="15"/>
        <v>30</v>
      </c>
      <c r="AO45" s="47">
        <f t="shared" si="16"/>
        <v>0</v>
      </c>
      <c r="AP45" s="47">
        <f t="shared" si="17"/>
        <v>30</v>
      </c>
      <c r="AQ45" s="47">
        <f t="shared" si="18"/>
        <v>15</v>
      </c>
      <c r="AR45" s="51">
        <f t="shared" si="19"/>
        <v>5</v>
      </c>
    </row>
    <row r="46" spans="1:46" ht="20.100000000000001" customHeight="1">
      <c r="A46" s="45">
        <v>19</v>
      </c>
      <c r="B46" s="57" t="s">
        <v>79</v>
      </c>
      <c r="C46" s="46" t="s">
        <v>53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/>
      <c r="Y46" s="94"/>
      <c r="Z46" s="94"/>
      <c r="AA46" s="94"/>
      <c r="AB46" s="72"/>
      <c r="AC46" s="68">
        <v>15</v>
      </c>
      <c r="AD46" s="68"/>
      <c r="AE46" s="68">
        <v>30</v>
      </c>
      <c r="AF46" s="68">
        <v>15</v>
      </c>
      <c r="AG46" s="72">
        <v>4</v>
      </c>
      <c r="AH46" s="65"/>
      <c r="AI46" s="65"/>
      <c r="AJ46" s="65"/>
      <c r="AK46" s="65"/>
      <c r="AL46" s="72"/>
      <c r="AM46" s="79">
        <f t="shared" si="14"/>
        <v>60</v>
      </c>
      <c r="AN46" s="47">
        <f t="shared" si="15"/>
        <v>15</v>
      </c>
      <c r="AO46" s="47">
        <f t="shared" si="16"/>
        <v>0</v>
      </c>
      <c r="AP46" s="47">
        <f t="shared" si="17"/>
        <v>30</v>
      </c>
      <c r="AQ46" s="47">
        <f t="shared" si="18"/>
        <v>15</v>
      </c>
      <c r="AR46" s="51">
        <f t="shared" si="19"/>
        <v>4</v>
      </c>
    </row>
    <row r="47" spans="1:46" ht="20.100000000000001" customHeight="1">
      <c r="A47" s="174" t="s">
        <v>80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48">
        <f t="shared" ref="AM47:AR47" si="20">AM48</f>
        <v>960</v>
      </c>
      <c r="AN47" s="48">
        <f t="shared" si="20"/>
        <v>420</v>
      </c>
      <c r="AO47" s="48">
        <f t="shared" si="20"/>
        <v>30</v>
      </c>
      <c r="AP47" s="48">
        <f t="shared" si="20"/>
        <v>390</v>
      </c>
      <c r="AQ47" s="48">
        <f t="shared" si="20"/>
        <v>120</v>
      </c>
      <c r="AR47" s="49">
        <f t="shared" si="20"/>
        <v>63</v>
      </c>
    </row>
    <row r="48" spans="1:46" ht="20.100000000000001" customHeight="1">
      <c r="A48" s="45">
        <v>1</v>
      </c>
      <c r="B48" s="74" t="s">
        <v>81</v>
      </c>
      <c r="C48" s="46"/>
      <c r="D48" s="58"/>
      <c r="E48" s="58"/>
      <c r="F48" s="58"/>
      <c r="G48" s="58"/>
      <c r="H48" s="71"/>
      <c r="I48" s="58"/>
      <c r="J48" s="58"/>
      <c r="K48" s="58"/>
      <c r="L48" s="58"/>
      <c r="M48" s="71"/>
      <c r="N48" s="88">
        <f>ZPP!N30</f>
        <v>45</v>
      </c>
      <c r="O48" s="88">
        <f>ZPP!O30</f>
        <v>30</v>
      </c>
      <c r="P48" s="88">
        <f>ZPP!P30</f>
        <v>60</v>
      </c>
      <c r="Q48" s="88">
        <f>ZPP!Q30</f>
        <v>0</v>
      </c>
      <c r="R48" s="72">
        <f>ZPP!R30</f>
        <v>8</v>
      </c>
      <c r="S48" s="88">
        <f>ZPP!S30</f>
        <v>45</v>
      </c>
      <c r="T48" s="88">
        <f>ZPP!T30</f>
        <v>0</v>
      </c>
      <c r="U48" s="88">
        <f>ZPP!U30</f>
        <v>60</v>
      </c>
      <c r="V48" s="88">
        <f>ZPP!V30</f>
        <v>0</v>
      </c>
      <c r="W48" s="72">
        <f>ZPP!W30</f>
        <v>7</v>
      </c>
      <c r="X48" s="94">
        <f>ZPP!X30</f>
        <v>60</v>
      </c>
      <c r="Y48" s="94">
        <f>ZPP!Y30</f>
        <v>0</v>
      </c>
      <c r="Z48" s="94">
        <f>ZPP!Z30</f>
        <v>60</v>
      </c>
      <c r="AA48" s="94">
        <f>ZPP!AA30</f>
        <v>30</v>
      </c>
      <c r="AB48" s="72">
        <f>ZPP!AB30</f>
        <v>10</v>
      </c>
      <c r="AC48" s="68">
        <f>ZPP!AC30</f>
        <v>120</v>
      </c>
      <c r="AD48" s="68">
        <f>ZPP!AD30</f>
        <v>0</v>
      </c>
      <c r="AE48" s="68">
        <f>ZPP!AE30</f>
        <v>105</v>
      </c>
      <c r="AF48" s="68">
        <f>ZPP!AF30</f>
        <v>30</v>
      </c>
      <c r="AG48" s="72">
        <f>ZPP!AG30</f>
        <v>17</v>
      </c>
      <c r="AH48" s="65">
        <f>ZPP!AH30</f>
        <v>150</v>
      </c>
      <c r="AI48" s="65">
        <f>ZPP!AI30</f>
        <v>0</v>
      </c>
      <c r="AJ48" s="65">
        <f>ZPP!AJ30</f>
        <v>105</v>
      </c>
      <c r="AK48" s="65">
        <f>ZPP!AK30</f>
        <v>60</v>
      </c>
      <c r="AL48" s="72">
        <f>ZPP!AL30</f>
        <v>21</v>
      </c>
      <c r="AM48" s="79">
        <f>SUM(AN48:AQ48)</f>
        <v>960</v>
      </c>
      <c r="AN48" s="47">
        <f>N48+S48+X48+AC48+AH48</f>
        <v>420</v>
      </c>
      <c r="AO48" s="47">
        <f t="shared" ref="AO48:AR48" si="21">O48+T48+Y48+AD48+AI48</f>
        <v>30</v>
      </c>
      <c r="AP48" s="47">
        <f t="shared" si="21"/>
        <v>390</v>
      </c>
      <c r="AQ48" s="47">
        <f t="shared" si="21"/>
        <v>120</v>
      </c>
      <c r="AR48" s="51">
        <f t="shared" si="21"/>
        <v>63</v>
      </c>
    </row>
    <row r="49" spans="1:44" ht="20.100000000000001" customHeight="1">
      <c r="A49" s="174" t="s">
        <v>82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42">
        <f>AM50+AM53</f>
        <v>90</v>
      </c>
      <c r="AN49" s="43">
        <f>SUM(AN50:AN53)</f>
        <v>0</v>
      </c>
      <c r="AO49" s="43">
        <f>SUM(AO50:AO53)</f>
        <v>0</v>
      </c>
      <c r="AP49" s="43">
        <f>SUM(AP50:AP53)</f>
        <v>0</v>
      </c>
      <c r="AQ49" s="43">
        <f>SUM(AQ50:AQ53)</f>
        <v>90</v>
      </c>
      <c r="AR49" s="44">
        <f>SUM(AR50:AR53)</f>
        <v>49</v>
      </c>
    </row>
    <row r="50" spans="1:44" ht="20.100000000000001" customHeight="1">
      <c r="A50" s="46">
        <v>1</v>
      </c>
      <c r="B50" s="96" t="s">
        <v>83</v>
      </c>
      <c r="C50" s="45" t="s">
        <v>84</v>
      </c>
      <c r="D50" s="58"/>
      <c r="E50" s="58"/>
      <c r="F50" s="58"/>
      <c r="G50" s="58"/>
      <c r="H50" s="71"/>
      <c r="I50" s="58"/>
      <c r="J50" s="58"/>
      <c r="K50" s="58"/>
      <c r="L50" s="58"/>
      <c r="M50" s="71"/>
      <c r="N50" s="88"/>
      <c r="O50" s="88"/>
      <c r="P50" s="88"/>
      <c r="Q50" s="88"/>
      <c r="R50" s="72"/>
      <c r="S50" s="88"/>
      <c r="T50" s="88"/>
      <c r="U50" s="88"/>
      <c r="V50" s="88"/>
      <c r="W50" s="72"/>
      <c r="X50" s="94"/>
      <c r="Y50" s="94"/>
      <c r="Z50" s="94"/>
      <c r="AA50" s="94">
        <v>30</v>
      </c>
      <c r="AB50" s="72">
        <v>2</v>
      </c>
      <c r="AC50" s="68"/>
      <c r="AD50" s="68"/>
      <c r="AE50" s="68"/>
      <c r="AF50" s="68">
        <v>30</v>
      </c>
      <c r="AG50" s="72">
        <v>2</v>
      </c>
      <c r="AH50" s="65"/>
      <c r="AI50" s="65"/>
      <c r="AJ50" s="65"/>
      <c r="AK50" s="65">
        <v>30</v>
      </c>
      <c r="AL50" s="72">
        <v>9</v>
      </c>
      <c r="AM50" s="79">
        <f>AN50+AO50+AQ50</f>
        <v>90</v>
      </c>
      <c r="AN50" s="47">
        <f t="shared" ref="AN50:AR50" si="22">D50+I50+N50+S50+X50+AC50+AH50</f>
        <v>0</v>
      </c>
      <c r="AO50" s="47">
        <f t="shared" si="22"/>
        <v>0</v>
      </c>
      <c r="AP50" s="47">
        <f t="shared" si="22"/>
        <v>0</v>
      </c>
      <c r="AQ50" s="47">
        <f t="shared" si="22"/>
        <v>90</v>
      </c>
      <c r="AR50" s="51">
        <f t="shared" si="22"/>
        <v>13</v>
      </c>
    </row>
    <row r="51" spans="1:44" ht="20.100000000000001" customHeight="1">
      <c r="A51" s="46">
        <v>2</v>
      </c>
      <c r="B51" s="96" t="s">
        <v>85</v>
      </c>
      <c r="C51" s="45" t="s">
        <v>45</v>
      </c>
      <c r="D51" s="150">
        <v>12</v>
      </c>
      <c r="E51" s="151"/>
      <c r="F51" s="151"/>
      <c r="G51" s="151"/>
      <c r="H51" s="151"/>
      <c r="I51" s="151"/>
      <c r="J51" s="151"/>
      <c r="K51" s="151"/>
      <c r="L51" s="151"/>
      <c r="M51" s="152"/>
      <c r="N51" s="147">
        <v>0</v>
      </c>
      <c r="O51" s="148"/>
      <c r="P51" s="148"/>
      <c r="Q51" s="148"/>
      <c r="R51" s="148"/>
      <c r="S51" s="148"/>
      <c r="T51" s="148"/>
      <c r="U51" s="148"/>
      <c r="V51" s="148"/>
      <c r="W51" s="149"/>
      <c r="X51" s="147">
        <v>0</v>
      </c>
      <c r="Y51" s="148"/>
      <c r="Z51" s="148"/>
      <c r="AA51" s="148"/>
      <c r="AB51" s="148"/>
      <c r="AC51" s="148"/>
      <c r="AD51" s="148"/>
      <c r="AE51" s="148"/>
      <c r="AF51" s="148"/>
      <c r="AG51" s="149"/>
      <c r="AH51" s="147">
        <v>0</v>
      </c>
      <c r="AI51" s="148"/>
      <c r="AJ51" s="148"/>
      <c r="AK51" s="148"/>
      <c r="AL51" s="149"/>
      <c r="AM51" s="79">
        <f t="shared" ref="AM51:AM53" si="23">AN51+AO51+AQ51</f>
        <v>0</v>
      </c>
      <c r="AN51" s="47">
        <v>0</v>
      </c>
      <c r="AO51" s="47">
        <f t="shared" ref="AO51:AO53" si="24">E51+J51+O51+T51+Y51+AD51+AI51</f>
        <v>0</v>
      </c>
      <c r="AP51" s="47">
        <f t="shared" ref="AP51:AP53" si="25">F51+K51+P51+U51+Z51+AE51+AJ51</f>
        <v>0</v>
      </c>
      <c r="AQ51" s="47">
        <f t="shared" ref="AQ51:AQ53" si="26">G51+L51+Q51+V51+AA51+AF51+AK51</f>
        <v>0</v>
      </c>
      <c r="AR51" s="51">
        <v>12</v>
      </c>
    </row>
    <row r="52" spans="1:44" ht="20.100000000000001" customHeight="1">
      <c r="A52" s="46">
        <v>3</v>
      </c>
      <c r="B52" s="96" t="s">
        <v>86</v>
      </c>
      <c r="C52" s="45" t="s">
        <v>48</v>
      </c>
      <c r="D52" s="150">
        <v>0</v>
      </c>
      <c r="E52" s="151"/>
      <c r="F52" s="151"/>
      <c r="G52" s="151"/>
      <c r="H52" s="151"/>
      <c r="I52" s="151"/>
      <c r="J52" s="151"/>
      <c r="K52" s="151"/>
      <c r="L52" s="151"/>
      <c r="M52" s="152"/>
      <c r="N52" s="147">
        <v>12</v>
      </c>
      <c r="O52" s="148"/>
      <c r="P52" s="148"/>
      <c r="Q52" s="148"/>
      <c r="R52" s="148"/>
      <c r="S52" s="148"/>
      <c r="T52" s="148"/>
      <c r="U52" s="148"/>
      <c r="V52" s="148"/>
      <c r="W52" s="149"/>
      <c r="X52" s="147">
        <v>0</v>
      </c>
      <c r="Y52" s="148"/>
      <c r="Z52" s="148"/>
      <c r="AA52" s="148"/>
      <c r="AB52" s="148"/>
      <c r="AC52" s="148"/>
      <c r="AD52" s="148"/>
      <c r="AE52" s="148"/>
      <c r="AF52" s="148"/>
      <c r="AG52" s="149"/>
      <c r="AH52" s="147">
        <v>0</v>
      </c>
      <c r="AI52" s="148"/>
      <c r="AJ52" s="148"/>
      <c r="AK52" s="148"/>
      <c r="AL52" s="149"/>
      <c r="AM52" s="79">
        <f t="shared" si="23"/>
        <v>0</v>
      </c>
      <c r="AN52" s="47">
        <v>0</v>
      </c>
      <c r="AO52" s="47">
        <f t="shared" si="24"/>
        <v>0</v>
      </c>
      <c r="AP52" s="47">
        <f t="shared" si="25"/>
        <v>0</v>
      </c>
      <c r="AQ52" s="47">
        <f t="shared" si="26"/>
        <v>0</v>
      </c>
      <c r="AR52" s="51">
        <v>12</v>
      </c>
    </row>
    <row r="53" spans="1:44" ht="20.100000000000001" customHeight="1">
      <c r="A53" s="46">
        <v>4</v>
      </c>
      <c r="B53" s="96" t="s">
        <v>87</v>
      </c>
      <c r="C53" s="45" t="s">
        <v>53</v>
      </c>
      <c r="D53" s="150">
        <v>0</v>
      </c>
      <c r="E53" s="151"/>
      <c r="F53" s="151"/>
      <c r="G53" s="151"/>
      <c r="H53" s="151"/>
      <c r="I53" s="151"/>
      <c r="J53" s="151"/>
      <c r="K53" s="151"/>
      <c r="L53" s="151"/>
      <c r="M53" s="152"/>
      <c r="N53" s="147">
        <v>0</v>
      </c>
      <c r="O53" s="148"/>
      <c r="P53" s="148"/>
      <c r="Q53" s="148"/>
      <c r="R53" s="148"/>
      <c r="S53" s="148"/>
      <c r="T53" s="148"/>
      <c r="U53" s="148"/>
      <c r="V53" s="148"/>
      <c r="W53" s="149"/>
      <c r="X53" s="147">
        <v>12</v>
      </c>
      <c r="Y53" s="148"/>
      <c r="Z53" s="148"/>
      <c r="AA53" s="148"/>
      <c r="AB53" s="148"/>
      <c r="AC53" s="148"/>
      <c r="AD53" s="148"/>
      <c r="AE53" s="148"/>
      <c r="AF53" s="148"/>
      <c r="AG53" s="149"/>
      <c r="AH53" s="147">
        <v>0</v>
      </c>
      <c r="AI53" s="148"/>
      <c r="AJ53" s="148"/>
      <c r="AK53" s="148"/>
      <c r="AL53" s="149"/>
      <c r="AM53" s="79">
        <f t="shared" si="23"/>
        <v>0</v>
      </c>
      <c r="AN53" s="47">
        <v>0</v>
      </c>
      <c r="AO53" s="47">
        <f t="shared" si="24"/>
        <v>0</v>
      </c>
      <c r="AP53" s="47">
        <f t="shared" si="25"/>
        <v>0</v>
      </c>
      <c r="AQ53" s="47">
        <f t="shared" si="26"/>
        <v>0</v>
      </c>
      <c r="AR53" s="51">
        <v>12</v>
      </c>
    </row>
    <row r="54" spans="1:44" ht="20.100000000000001" customHeight="1">
      <c r="A54" s="164" t="s">
        <v>88</v>
      </c>
      <c r="B54" s="164"/>
      <c r="C54" s="164"/>
      <c r="D54" s="62">
        <f>SUM(D14:D50)</f>
        <v>124</v>
      </c>
      <c r="E54" s="62">
        <f>SUM(E14:E50)</f>
        <v>120</v>
      </c>
      <c r="F54" s="62">
        <f>SUM(F14:F50)</f>
        <v>165</v>
      </c>
      <c r="G54" s="62">
        <f>SUM(G14:G50)</f>
        <v>0</v>
      </c>
      <c r="H54" s="165">
        <f>SUM(H14:H53)</f>
        <v>25</v>
      </c>
      <c r="I54" s="62">
        <f>SUM(I14:I50)</f>
        <v>120</v>
      </c>
      <c r="J54" s="62">
        <f>SUM(J14:J50)</f>
        <v>135</v>
      </c>
      <c r="K54" s="62">
        <f>SUM(K14:K50)</f>
        <v>135</v>
      </c>
      <c r="L54" s="62">
        <f>SUM(L14:L50)</f>
        <v>0</v>
      </c>
      <c r="M54" s="165">
        <f>SUM(M14:M53)</f>
        <v>23</v>
      </c>
      <c r="N54" s="67">
        <f>SUM(N14:N50)</f>
        <v>150</v>
      </c>
      <c r="O54" s="67">
        <f>SUM(O14:O50)</f>
        <v>105</v>
      </c>
      <c r="P54" s="67">
        <f>SUM(P14:P50)</f>
        <v>105</v>
      </c>
      <c r="Q54" s="67">
        <f>SUM(Q14:Q50)</f>
        <v>30</v>
      </c>
      <c r="R54" s="165">
        <f>SUM(R14:R53)</f>
        <v>25</v>
      </c>
      <c r="S54" s="67">
        <f>SUM(S14:S50)</f>
        <v>135</v>
      </c>
      <c r="T54" s="67">
        <f>SUM(T14:T50)</f>
        <v>90</v>
      </c>
      <c r="U54" s="67">
        <f>SUM(U14:U50)</f>
        <v>90</v>
      </c>
      <c r="V54" s="67">
        <f>SUM(V14:V50)</f>
        <v>30</v>
      </c>
      <c r="W54" s="165">
        <f>SUM(W14:W53)</f>
        <v>23</v>
      </c>
      <c r="X54" s="69">
        <f>SUM(X14:X50)</f>
        <v>120</v>
      </c>
      <c r="Y54" s="69">
        <f>SUM(Y14:Y50)</f>
        <v>45</v>
      </c>
      <c r="Z54" s="69">
        <f>SUM(Z14:Z50)</f>
        <v>120</v>
      </c>
      <c r="AA54" s="69">
        <f>SUM(AA14:AA50)</f>
        <v>75</v>
      </c>
      <c r="AB54" s="165">
        <f>SUM(AB14:AB53)</f>
        <v>24</v>
      </c>
      <c r="AC54" s="69">
        <f>SUM(AC14:AC50)</f>
        <v>150</v>
      </c>
      <c r="AD54" s="69">
        <f>SUM(AD14:AD50)</f>
        <v>0</v>
      </c>
      <c r="AE54" s="69">
        <f>SUM(AE14:AE50)</f>
        <v>135</v>
      </c>
      <c r="AF54" s="69">
        <f>SUM(AF14:AF50)</f>
        <v>75</v>
      </c>
      <c r="AG54" s="165">
        <f>SUM(AG14:AG53)</f>
        <v>24</v>
      </c>
      <c r="AH54" s="66">
        <f>SUM(AH14:AH50)</f>
        <v>150</v>
      </c>
      <c r="AI54" s="66">
        <f>SUM(AI14:AI50)</f>
        <v>0</v>
      </c>
      <c r="AJ54" s="66">
        <f>SUM(AJ14:AJ50)</f>
        <v>105</v>
      </c>
      <c r="AK54" s="66">
        <f>SUM(AK14:AK50)</f>
        <v>90</v>
      </c>
      <c r="AL54" s="165">
        <f>SUM(AL14:AL53)</f>
        <v>30</v>
      </c>
      <c r="AM54" s="48">
        <f t="shared" ref="AM54:AR54" si="27">AM49+AM47+AM27+AM13</f>
        <v>2599</v>
      </c>
      <c r="AN54" s="48">
        <f t="shared" si="27"/>
        <v>949</v>
      </c>
      <c r="AO54" s="48">
        <f t="shared" si="27"/>
        <v>495</v>
      </c>
      <c r="AP54" s="48">
        <f t="shared" si="27"/>
        <v>855</v>
      </c>
      <c r="AQ54" s="48">
        <f t="shared" si="27"/>
        <v>300</v>
      </c>
      <c r="AR54" s="166">
        <f t="shared" si="27"/>
        <v>210</v>
      </c>
    </row>
    <row r="55" spans="1:44" ht="20.100000000000001" customHeight="1">
      <c r="A55" s="164"/>
      <c r="B55" s="164"/>
      <c r="C55" s="164"/>
      <c r="D55" s="167">
        <f>SUM(D54:G54)</f>
        <v>409</v>
      </c>
      <c r="E55" s="167"/>
      <c r="F55" s="167"/>
      <c r="G55" s="167"/>
      <c r="H55" s="165"/>
      <c r="I55" s="167">
        <f>SUM(I54:L54)</f>
        <v>390</v>
      </c>
      <c r="J55" s="167"/>
      <c r="K55" s="167"/>
      <c r="L55" s="167"/>
      <c r="M55" s="165"/>
      <c r="N55" s="168">
        <f>SUM(N54:Q54)</f>
        <v>390</v>
      </c>
      <c r="O55" s="168"/>
      <c r="P55" s="168"/>
      <c r="Q55" s="168"/>
      <c r="R55" s="165"/>
      <c r="S55" s="168">
        <f>SUM(S54:V54)</f>
        <v>345</v>
      </c>
      <c r="T55" s="168"/>
      <c r="U55" s="168"/>
      <c r="V55" s="168"/>
      <c r="W55" s="165"/>
      <c r="X55" s="169">
        <f>SUM(X54:AA54)</f>
        <v>360</v>
      </c>
      <c r="Y55" s="169"/>
      <c r="Z55" s="169"/>
      <c r="AA55" s="169"/>
      <c r="AB55" s="165"/>
      <c r="AC55" s="169">
        <f>SUM(AC54:AF54)</f>
        <v>360</v>
      </c>
      <c r="AD55" s="169"/>
      <c r="AE55" s="169"/>
      <c r="AF55" s="169"/>
      <c r="AG55" s="165"/>
      <c r="AH55" s="170">
        <f>SUM(AH54:AK54)</f>
        <v>345</v>
      </c>
      <c r="AI55" s="170"/>
      <c r="AJ55" s="170"/>
      <c r="AK55" s="170"/>
      <c r="AL55" s="165"/>
      <c r="AM55" s="171">
        <f>AM49+AM47+AM27+AM13</f>
        <v>2599</v>
      </c>
      <c r="AN55" s="171"/>
      <c r="AO55" s="171"/>
      <c r="AP55" s="171"/>
      <c r="AQ55" s="171"/>
      <c r="AR55" s="166" t="e">
        <f>#REF!+AR14+AR31+#REF!+AR50</f>
        <v>#REF!</v>
      </c>
    </row>
    <row r="56" spans="1:44" ht="20.100000000000001" customHeight="1">
      <c r="A56" s="164"/>
      <c r="B56" s="164"/>
      <c r="C56" s="164"/>
      <c r="D56" s="172">
        <f>I55+D55</f>
        <v>799</v>
      </c>
      <c r="E56" s="172"/>
      <c r="F56" s="172"/>
      <c r="G56" s="172"/>
      <c r="H56" s="172"/>
      <c r="I56" s="172"/>
      <c r="J56" s="172"/>
      <c r="K56" s="172"/>
      <c r="L56" s="172"/>
      <c r="M56" s="52">
        <f>H54+M54+D51</f>
        <v>60</v>
      </c>
      <c r="N56" s="172">
        <f>N55+S55</f>
        <v>735</v>
      </c>
      <c r="O56" s="172"/>
      <c r="P56" s="172"/>
      <c r="Q56" s="172"/>
      <c r="R56" s="172"/>
      <c r="S56" s="172"/>
      <c r="T56" s="172"/>
      <c r="U56" s="172"/>
      <c r="V56" s="172"/>
      <c r="W56" s="52">
        <f>N52+R54+W54</f>
        <v>60</v>
      </c>
      <c r="X56" s="172">
        <f>X55+AC55</f>
        <v>720</v>
      </c>
      <c r="Y56" s="172"/>
      <c r="Z56" s="172"/>
      <c r="AA56" s="172"/>
      <c r="AB56" s="172"/>
      <c r="AC56" s="172"/>
      <c r="AD56" s="172"/>
      <c r="AE56" s="172"/>
      <c r="AF56" s="172"/>
      <c r="AG56" s="52">
        <f>AB54+AG54+X53</f>
        <v>60</v>
      </c>
      <c r="AH56" s="173">
        <f>AH55</f>
        <v>345</v>
      </c>
      <c r="AI56" s="173"/>
      <c r="AJ56" s="173"/>
      <c r="AK56" s="173"/>
      <c r="AL56" s="52">
        <f>AH53+AL54</f>
        <v>30</v>
      </c>
      <c r="AM56" s="171"/>
      <c r="AN56" s="171"/>
      <c r="AO56" s="171"/>
      <c r="AP56" s="171"/>
      <c r="AQ56" s="171"/>
      <c r="AR56" s="166" t="e">
        <f>#REF!+AR26+#REF!+AR49+#REF!</f>
        <v>#REF!</v>
      </c>
    </row>
    <row r="57" spans="1:44" ht="15" customHeight="1"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18"/>
      <c r="AN57" s="18"/>
      <c r="AO57" s="18"/>
      <c r="AP57" s="18"/>
      <c r="AQ57" s="18"/>
      <c r="AR57" s="19"/>
    </row>
    <row r="58" spans="1:44" ht="16.5" customHeight="1">
      <c r="A58" s="20"/>
      <c r="B58" s="20"/>
      <c r="C58" s="21"/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22"/>
      <c r="AN58" s="22"/>
      <c r="AO58" s="22"/>
      <c r="AP58" s="22"/>
      <c r="AQ58" s="22"/>
      <c r="AR58" s="19"/>
    </row>
    <row r="59" spans="1:44" s="23" customFormat="1" ht="13.5" customHeight="1">
      <c r="B59" s="56"/>
      <c r="C59" s="24"/>
      <c r="D59" s="3"/>
      <c r="E59" s="3"/>
      <c r="F59" s="3"/>
      <c r="G59" s="3"/>
      <c r="H59" s="50"/>
      <c r="I59" s="3"/>
      <c r="J59" s="3"/>
      <c r="K59" s="3"/>
      <c r="L59" s="3"/>
      <c r="M59" s="16"/>
      <c r="N59" s="3"/>
      <c r="O59" s="3"/>
      <c r="P59" s="3"/>
      <c r="Q59" s="3"/>
      <c r="R59" s="50"/>
      <c r="S59" s="3"/>
      <c r="T59" s="3"/>
      <c r="U59" s="3"/>
      <c r="V59" s="3"/>
      <c r="W59" s="16"/>
      <c r="X59" s="3"/>
      <c r="Y59" s="3"/>
      <c r="Z59" s="3"/>
      <c r="AA59" s="3"/>
      <c r="AB59" s="50"/>
      <c r="AC59" s="3"/>
      <c r="AD59" s="3"/>
      <c r="AE59" s="3"/>
      <c r="AF59" s="3"/>
      <c r="AG59" s="16"/>
      <c r="AH59" s="17"/>
      <c r="AI59" s="17"/>
      <c r="AJ59" s="17"/>
      <c r="AK59" s="17"/>
      <c r="AL59" s="16"/>
      <c r="AM59" s="17"/>
      <c r="AN59" s="17"/>
      <c r="AO59" s="17"/>
      <c r="AP59" s="17"/>
      <c r="AQ59" s="17"/>
      <c r="AR59" s="25"/>
    </row>
    <row r="60" spans="1:44" ht="12" customHeight="1"/>
  </sheetData>
  <mergeCells count="69">
    <mergeCell ref="A47:AL47"/>
    <mergeCell ref="A49:AL49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4:AR56"/>
    <mergeCell ref="D55:G55"/>
    <mergeCell ref="I55:L55"/>
    <mergeCell ref="N55:Q55"/>
    <mergeCell ref="S55:V55"/>
    <mergeCell ref="X55:AA55"/>
    <mergeCell ref="AC55:AF55"/>
    <mergeCell ref="AH55:AK55"/>
    <mergeCell ref="AM55:AQ56"/>
    <mergeCell ref="D56:L56"/>
    <mergeCell ref="N56:V56"/>
    <mergeCell ref="X56:AF56"/>
    <mergeCell ref="AH56:AK56"/>
    <mergeCell ref="A54:C56"/>
    <mergeCell ref="AG54:AG55"/>
    <mergeCell ref="AL54:AL55"/>
    <mergeCell ref="D53:M53"/>
    <mergeCell ref="N53:W53"/>
    <mergeCell ref="X53:AG53"/>
    <mergeCell ref="AH53:AL53"/>
    <mergeCell ref="H54:H55"/>
    <mergeCell ref="M54:M55"/>
    <mergeCell ref="R54:R55"/>
    <mergeCell ref="W54:W55"/>
    <mergeCell ref="AB54:AB55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51:AL51"/>
    <mergeCell ref="AH52:AL52"/>
    <mergeCell ref="D51:M51"/>
    <mergeCell ref="D52:M52"/>
    <mergeCell ref="N52:W52"/>
    <mergeCell ref="N51:W51"/>
    <mergeCell ref="X51:AG51"/>
    <mergeCell ref="X52:AG5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3" max="16383" man="1"/>
  </rowBreaks>
  <colBreaks count="1" manualBreakCount="1">
    <brk id="43" max="1048575" man="1"/>
  </colBreaks>
  <ignoredErrors>
    <ignoredError sqref="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tabSelected="1" topLeftCell="A7" workbookViewId="0">
      <selection activeCell="R21" sqref="R21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3.9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3.9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4" t="s">
        <v>6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</row>
    <row r="7" spans="1:44" ht="15" customHeight="1">
      <c r="A7" s="155" t="s">
        <v>7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</row>
    <row r="8" spans="1:44" ht="15" customHeight="1">
      <c r="A8" s="186" t="s">
        <v>89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</row>
    <row r="9" spans="1:44" ht="24" customHeight="1"/>
    <row r="10" spans="1:44" ht="14.25" customHeight="1">
      <c r="A10" s="177" t="s">
        <v>8</v>
      </c>
      <c r="B10" s="191" t="s">
        <v>9</v>
      </c>
      <c r="C10" s="178" t="s">
        <v>90</v>
      </c>
      <c r="D10" s="187" t="s">
        <v>11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 t="s">
        <v>12</v>
      </c>
      <c r="O10" s="187"/>
      <c r="P10" s="187"/>
      <c r="Q10" s="187"/>
      <c r="R10" s="187"/>
      <c r="S10" s="187"/>
      <c r="T10" s="187"/>
      <c r="U10" s="187"/>
      <c r="V10" s="187"/>
      <c r="W10" s="187"/>
      <c r="X10" s="187" t="s">
        <v>13</v>
      </c>
      <c r="Y10" s="187"/>
      <c r="Z10" s="187"/>
      <c r="AA10" s="187"/>
      <c r="AB10" s="187"/>
      <c r="AC10" s="187"/>
      <c r="AD10" s="187"/>
      <c r="AE10" s="187"/>
      <c r="AF10" s="187"/>
      <c r="AG10" s="187"/>
      <c r="AH10" s="158" t="s">
        <v>14</v>
      </c>
      <c r="AI10" s="158"/>
      <c r="AJ10" s="158"/>
      <c r="AK10" s="158"/>
      <c r="AL10" s="158"/>
      <c r="AM10" s="184" t="s">
        <v>15</v>
      </c>
      <c r="AN10" s="185" t="s">
        <v>16</v>
      </c>
      <c r="AO10" s="185"/>
      <c r="AP10" s="185"/>
      <c r="AQ10" s="185"/>
      <c r="AR10" s="180" t="s">
        <v>17</v>
      </c>
    </row>
    <row r="11" spans="1:44" ht="14.25" customHeight="1">
      <c r="A11" s="177"/>
      <c r="B11" s="191"/>
      <c r="C11" s="178"/>
      <c r="D11" s="190" t="s">
        <v>18</v>
      </c>
      <c r="E11" s="190"/>
      <c r="F11" s="190"/>
      <c r="G11" s="190"/>
      <c r="H11" s="180" t="s">
        <v>17</v>
      </c>
      <c r="I11" s="190" t="s">
        <v>19</v>
      </c>
      <c r="J11" s="190"/>
      <c r="K11" s="190"/>
      <c r="L11" s="190"/>
      <c r="M11" s="180" t="s">
        <v>17</v>
      </c>
      <c r="N11" s="189" t="s">
        <v>20</v>
      </c>
      <c r="O11" s="189"/>
      <c r="P11" s="189"/>
      <c r="Q11" s="189"/>
      <c r="R11" s="180" t="s">
        <v>17</v>
      </c>
      <c r="S11" s="189" t="s">
        <v>21</v>
      </c>
      <c r="T11" s="189"/>
      <c r="U11" s="189"/>
      <c r="V11" s="189"/>
      <c r="W11" s="180" t="s">
        <v>17</v>
      </c>
      <c r="X11" s="182" t="s">
        <v>22</v>
      </c>
      <c r="Y11" s="182"/>
      <c r="Z11" s="182"/>
      <c r="AA11" s="182"/>
      <c r="AB11" s="180" t="s">
        <v>17</v>
      </c>
      <c r="AC11" s="182" t="s">
        <v>23</v>
      </c>
      <c r="AD11" s="182"/>
      <c r="AE11" s="182"/>
      <c r="AF11" s="182"/>
      <c r="AG11" s="183" t="s">
        <v>17</v>
      </c>
      <c r="AH11" s="179" t="s">
        <v>91</v>
      </c>
      <c r="AI11" s="179"/>
      <c r="AJ11" s="179"/>
      <c r="AK11" s="179"/>
      <c r="AL11" s="180" t="s">
        <v>17</v>
      </c>
      <c r="AM11" s="184"/>
      <c r="AN11" s="185"/>
      <c r="AO11" s="185"/>
      <c r="AP11" s="185"/>
      <c r="AQ11" s="185"/>
      <c r="AR11" s="180"/>
    </row>
    <row r="12" spans="1:44">
      <c r="A12" s="177"/>
      <c r="B12" s="191"/>
      <c r="C12" s="178"/>
      <c r="D12" s="39" t="s">
        <v>29</v>
      </c>
      <c r="E12" s="39" t="s">
        <v>26</v>
      </c>
      <c r="F12" s="124" t="s">
        <v>27</v>
      </c>
      <c r="G12" s="124" t="s">
        <v>28</v>
      </c>
      <c r="H12" s="180"/>
      <c r="I12" s="39" t="s">
        <v>29</v>
      </c>
      <c r="J12" s="39" t="s">
        <v>26</v>
      </c>
      <c r="K12" s="124" t="s">
        <v>27</v>
      </c>
      <c r="L12" s="124" t="s">
        <v>28</v>
      </c>
      <c r="M12" s="180"/>
      <c r="N12" s="40" t="s">
        <v>29</v>
      </c>
      <c r="O12" s="40" t="s">
        <v>26</v>
      </c>
      <c r="P12" s="125" t="s">
        <v>27</v>
      </c>
      <c r="Q12" s="125" t="s">
        <v>28</v>
      </c>
      <c r="R12" s="180"/>
      <c r="S12" s="40" t="s">
        <v>29</v>
      </c>
      <c r="T12" s="40" t="s">
        <v>26</v>
      </c>
      <c r="U12" s="125" t="s">
        <v>27</v>
      </c>
      <c r="V12" s="125" t="s">
        <v>28</v>
      </c>
      <c r="W12" s="180"/>
      <c r="X12" s="70" t="s">
        <v>29</v>
      </c>
      <c r="Y12" s="70" t="s">
        <v>26</v>
      </c>
      <c r="Z12" s="126" t="s">
        <v>27</v>
      </c>
      <c r="AA12" s="126" t="s">
        <v>28</v>
      </c>
      <c r="AB12" s="180"/>
      <c r="AC12" s="70" t="s">
        <v>29</v>
      </c>
      <c r="AD12" s="70" t="s">
        <v>26</v>
      </c>
      <c r="AE12" s="126" t="s">
        <v>27</v>
      </c>
      <c r="AF12" s="126" t="s">
        <v>28</v>
      </c>
      <c r="AG12" s="183"/>
      <c r="AH12" s="64" t="s">
        <v>29</v>
      </c>
      <c r="AI12" s="64" t="s">
        <v>26</v>
      </c>
      <c r="AJ12" s="127" t="s">
        <v>27</v>
      </c>
      <c r="AK12" s="127" t="s">
        <v>28</v>
      </c>
      <c r="AL12" s="180"/>
      <c r="AM12" s="184"/>
      <c r="AN12" s="41" t="s">
        <v>29</v>
      </c>
      <c r="AO12" s="41" t="s">
        <v>26</v>
      </c>
      <c r="AP12" s="128" t="s">
        <v>27</v>
      </c>
      <c r="AQ12" s="128" t="s">
        <v>28</v>
      </c>
      <c r="AR12" s="180"/>
    </row>
    <row r="13" spans="1:44" ht="21.95" customHeight="1">
      <c r="A13" s="181" t="s">
        <v>92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</row>
    <row r="14" spans="1:44" ht="34.5" customHeight="1">
      <c r="A14" s="75">
        <v>1</v>
      </c>
      <c r="B14" s="138" t="s">
        <v>93</v>
      </c>
      <c r="C14" s="131" t="s">
        <v>33</v>
      </c>
      <c r="D14" s="85"/>
      <c r="E14" s="58"/>
      <c r="F14" s="58"/>
      <c r="G14" s="58"/>
      <c r="H14" s="71"/>
      <c r="I14" s="58"/>
      <c r="J14" s="58"/>
      <c r="K14" s="58"/>
      <c r="L14" s="58"/>
      <c r="M14" s="71"/>
      <c r="N14" s="60">
        <v>15</v>
      </c>
      <c r="O14" s="60">
        <v>30</v>
      </c>
      <c r="P14" s="60">
        <v>30</v>
      </c>
      <c r="Q14" s="60"/>
      <c r="R14" s="63">
        <v>4</v>
      </c>
      <c r="S14" s="60"/>
      <c r="T14" s="60"/>
      <c r="U14" s="60"/>
      <c r="V14" s="60"/>
      <c r="W14" s="63"/>
      <c r="X14" s="76"/>
      <c r="Y14" s="76"/>
      <c r="Z14" s="76"/>
      <c r="AA14" s="76"/>
      <c r="AB14" s="80"/>
      <c r="AC14" s="83"/>
      <c r="AD14" s="83"/>
      <c r="AE14" s="83"/>
      <c r="AF14" s="83"/>
      <c r="AG14" s="80"/>
      <c r="AH14" s="84"/>
      <c r="AI14" s="84"/>
      <c r="AJ14" s="84"/>
      <c r="AK14" s="84"/>
      <c r="AL14" s="80"/>
      <c r="AM14" s="48">
        <f t="shared" ref="AM14" si="0">AN14+AO14+AP14+AQ14</f>
        <v>75</v>
      </c>
      <c r="AN14" s="47">
        <f t="shared" ref="AN14:AR14" si="1">D14+I14+N14+S14+X14+AC14+AH14</f>
        <v>15</v>
      </c>
      <c r="AO14" s="47">
        <f t="shared" ref="AO14" si="2">E14+J14+O14+T14+Y14+AD14+AI14</f>
        <v>30</v>
      </c>
      <c r="AP14" s="47">
        <f t="shared" ref="AP14" si="3">F14+K14+P14+U14+Z14+AE14+AJ14</f>
        <v>30</v>
      </c>
      <c r="AQ14" s="47">
        <f t="shared" ref="AQ14" si="4">G14+L14+Q14+V14+AA14+AF14+AK14</f>
        <v>0</v>
      </c>
      <c r="AR14" s="129">
        <f t="shared" si="1"/>
        <v>4</v>
      </c>
    </row>
    <row r="15" spans="1:44" ht="21.95" customHeight="1">
      <c r="A15" s="75">
        <v>2</v>
      </c>
      <c r="B15" s="139" t="s">
        <v>94</v>
      </c>
      <c r="C15" s="132" t="s">
        <v>67</v>
      </c>
      <c r="D15" s="85"/>
      <c r="E15" s="58"/>
      <c r="F15" s="58"/>
      <c r="G15" s="58"/>
      <c r="H15" s="71"/>
      <c r="I15" s="58"/>
      <c r="J15" s="58"/>
      <c r="K15" s="58"/>
      <c r="L15" s="81"/>
      <c r="M15" s="63"/>
      <c r="N15" s="60">
        <v>30</v>
      </c>
      <c r="O15" s="60"/>
      <c r="P15" s="60">
        <v>30</v>
      </c>
      <c r="Q15" s="60"/>
      <c r="R15" s="63">
        <v>4</v>
      </c>
      <c r="S15" s="59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8" si="5">AN15+AO15+AP15+AQ15</f>
        <v>60</v>
      </c>
      <c r="AN15" s="47">
        <f t="shared" ref="AN15:AN28" si="6">D15+I15+N15+S15+X15+AC15+AH15</f>
        <v>30</v>
      </c>
      <c r="AO15" s="47">
        <f t="shared" ref="AO15:AO28" si="7">E15+J15+O15+T15+Y15+AD15+AI15</f>
        <v>0</v>
      </c>
      <c r="AP15" s="47">
        <f t="shared" ref="AP15:AP28" si="8">F15+K15+P15+U15+Z15+AE15+AJ15</f>
        <v>30</v>
      </c>
      <c r="AQ15" s="47">
        <f t="shared" ref="AQ15:AQ28" si="9">G15+L15+Q15+V15+AA15+AF15+AK15</f>
        <v>0</v>
      </c>
      <c r="AR15" s="129">
        <f t="shared" ref="AR15:AR28" si="10">H15+M15+R15+W15+AB15+AG15+AL15</f>
        <v>4</v>
      </c>
    </row>
    <row r="16" spans="1:44" ht="21.95" customHeight="1">
      <c r="A16" s="75">
        <v>3</v>
      </c>
      <c r="B16" s="140" t="s">
        <v>95</v>
      </c>
      <c r="C16" s="132" t="s">
        <v>74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/>
      <c r="O16" s="60"/>
      <c r="P16" s="60"/>
      <c r="Q16" s="60"/>
      <c r="R16" s="63"/>
      <c r="S16" s="59">
        <v>30</v>
      </c>
      <c r="T16" s="60"/>
      <c r="U16" s="60">
        <v>30</v>
      </c>
      <c r="V16" s="60"/>
      <c r="W16" s="63">
        <v>4</v>
      </c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5"/>
        <v>60</v>
      </c>
      <c r="AN16" s="47">
        <f t="shared" si="6"/>
        <v>30</v>
      </c>
      <c r="AO16" s="47">
        <f t="shared" si="7"/>
        <v>0</v>
      </c>
      <c r="AP16" s="47">
        <f t="shared" si="8"/>
        <v>30</v>
      </c>
      <c r="AQ16" s="47">
        <f t="shared" si="9"/>
        <v>0</v>
      </c>
      <c r="AR16" s="129">
        <f t="shared" si="10"/>
        <v>4</v>
      </c>
    </row>
    <row r="17" spans="1:44" ht="21.95" customHeight="1">
      <c r="A17" s="75">
        <v>4</v>
      </c>
      <c r="B17" s="140" t="s">
        <v>96</v>
      </c>
      <c r="C17" s="132" t="s">
        <v>48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30</v>
      </c>
      <c r="V17" s="60"/>
      <c r="W17" s="63">
        <v>3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45</v>
      </c>
      <c r="AN17" s="47">
        <f t="shared" si="6"/>
        <v>15</v>
      </c>
      <c r="AO17" s="47">
        <f t="shared" si="7"/>
        <v>0</v>
      </c>
      <c r="AP17" s="47">
        <f t="shared" si="8"/>
        <v>30</v>
      </c>
      <c r="AQ17" s="47">
        <f t="shared" si="9"/>
        <v>0</v>
      </c>
      <c r="AR17" s="129">
        <f t="shared" si="10"/>
        <v>3</v>
      </c>
    </row>
    <row r="18" spans="1:44" ht="21.95" customHeight="1">
      <c r="A18" s="75">
        <v>5</v>
      </c>
      <c r="B18" s="140" t="s">
        <v>97</v>
      </c>
      <c r="C18" s="132" t="s">
        <v>51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60"/>
      <c r="T18" s="60"/>
      <c r="U18" s="60"/>
      <c r="V18" s="60"/>
      <c r="W18" s="63"/>
      <c r="X18" s="76">
        <v>30</v>
      </c>
      <c r="Y18" s="76"/>
      <c r="Z18" s="76">
        <v>30</v>
      </c>
      <c r="AA18" s="76"/>
      <c r="AB18" s="80">
        <v>4</v>
      </c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60</v>
      </c>
      <c r="AN18" s="47">
        <f t="shared" si="6"/>
        <v>30</v>
      </c>
      <c r="AO18" s="47">
        <f t="shared" si="7"/>
        <v>0</v>
      </c>
      <c r="AP18" s="47">
        <f t="shared" si="8"/>
        <v>30</v>
      </c>
      <c r="AQ18" s="47">
        <f t="shared" si="9"/>
        <v>0</v>
      </c>
      <c r="AR18" s="129">
        <f t="shared" si="10"/>
        <v>4</v>
      </c>
    </row>
    <row r="19" spans="1:44" ht="21.95" customHeight="1">
      <c r="A19" s="75">
        <v>6</v>
      </c>
      <c r="B19" s="140" t="s">
        <v>98</v>
      </c>
      <c r="C19" s="132" t="s">
        <v>77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82">
        <v>30</v>
      </c>
      <c r="Y19" s="76"/>
      <c r="Z19" s="76">
        <v>30</v>
      </c>
      <c r="AA19" s="76">
        <v>30</v>
      </c>
      <c r="AB19" s="80">
        <v>6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90</v>
      </c>
      <c r="AN19" s="47">
        <f t="shared" si="6"/>
        <v>30</v>
      </c>
      <c r="AO19" s="47">
        <f t="shared" si="7"/>
        <v>0</v>
      </c>
      <c r="AP19" s="47">
        <f t="shared" si="8"/>
        <v>30</v>
      </c>
      <c r="AQ19" s="47">
        <f t="shared" si="9"/>
        <v>30</v>
      </c>
      <c r="AR19" s="129">
        <f t="shared" si="10"/>
        <v>6</v>
      </c>
    </row>
    <row r="20" spans="1:44" ht="21.95" customHeight="1">
      <c r="A20" s="75">
        <v>7</v>
      </c>
      <c r="B20" s="140" t="s">
        <v>99</v>
      </c>
      <c r="C20" s="132" t="s">
        <v>100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77"/>
      <c r="Y20" s="76"/>
      <c r="Z20" s="76"/>
      <c r="AA20" s="76"/>
      <c r="AB20" s="80"/>
      <c r="AC20" s="83">
        <v>30</v>
      </c>
      <c r="AD20" s="83"/>
      <c r="AE20" s="83">
        <v>30</v>
      </c>
      <c r="AF20" s="83"/>
      <c r="AG20" s="80">
        <v>4</v>
      </c>
      <c r="AH20" s="84"/>
      <c r="AI20" s="84"/>
      <c r="AJ20" s="84"/>
      <c r="AK20" s="84"/>
      <c r="AL20" s="80"/>
      <c r="AM20" s="48">
        <f t="shared" si="5"/>
        <v>60</v>
      </c>
      <c r="AN20" s="47">
        <f t="shared" si="6"/>
        <v>30</v>
      </c>
      <c r="AO20" s="47">
        <f t="shared" si="7"/>
        <v>0</v>
      </c>
      <c r="AP20" s="47">
        <f t="shared" si="8"/>
        <v>30</v>
      </c>
      <c r="AQ20" s="47">
        <f t="shared" si="9"/>
        <v>0</v>
      </c>
      <c r="AR20" s="129">
        <f t="shared" si="10"/>
        <v>4</v>
      </c>
    </row>
    <row r="21" spans="1:44" ht="21.95" customHeight="1">
      <c r="A21" s="75">
        <v>8</v>
      </c>
      <c r="B21" s="141" t="s">
        <v>101</v>
      </c>
      <c r="C21" s="132" t="s">
        <v>53</v>
      </c>
      <c r="D21" s="85"/>
      <c r="E21" s="58"/>
      <c r="F21" s="58"/>
      <c r="G21" s="58"/>
      <c r="H21" s="63"/>
      <c r="I21" s="58"/>
      <c r="J21" s="58"/>
      <c r="K21" s="58"/>
      <c r="L21" s="58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82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60</v>
      </c>
      <c r="AN21" s="47">
        <f t="shared" si="6"/>
        <v>30</v>
      </c>
      <c r="AO21" s="47">
        <f t="shared" si="7"/>
        <v>0</v>
      </c>
      <c r="AP21" s="47">
        <f t="shared" si="8"/>
        <v>30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9</v>
      </c>
      <c r="B22" s="140" t="s">
        <v>102</v>
      </c>
      <c r="C22" s="132" t="s">
        <v>53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76"/>
      <c r="Y22" s="76"/>
      <c r="Z22" s="76"/>
      <c r="AA22" s="76"/>
      <c r="AB22" s="80"/>
      <c r="AC22" s="77">
        <v>30</v>
      </c>
      <c r="AD22" s="76"/>
      <c r="AE22" s="76">
        <v>30</v>
      </c>
      <c r="AF22" s="76"/>
      <c r="AG22" s="80">
        <v>4</v>
      </c>
      <c r="AH22" s="84"/>
      <c r="AI22" s="84"/>
      <c r="AJ22" s="84"/>
      <c r="AK22" s="84"/>
      <c r="AL22" s="80"/>
      <c r="AM22" s="48">
        <f t="shared" si="5"/>
        <v>60</v>
      </c>
      <c r="AN22" s="47">
        <f t="shared" si="6"/>
        <v>30</v>
      </c>
      <c r="AO22" s="47">
        <f t="shared" si="7"/>
        <v>0</v>
      </c>
      <c r="AP22" s="47">
        <f t="shared" si="8"/>
        <v>30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10</v>
      </c>
      <c r="B23" s="142" t="s">
        <v>103</v>
      </c>
      <c r="C23" s="132" t="s">
        <v>104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15</v>
      </c>
      <c r="AF23" s="83">
        <v>30</v>
      </c>
      <c r="AG23" s="80">
        <v>5</v>
      </c>
      <c r="AH23" s="84"/>
      <c r="AI23" s="84"/>
      <c r="AJ23" s="84"/>
      <c r="AK23" s="84"/>
      <c r="AL23" s="80"/>
      <c r="AM23" s="48">
        <f t="shared" si="5"/>
        <v>75</v>
      </c>
      <c r="AN23" s="47">
        <f t="shared" si="6"/>
        <v>30</v>
      </c>
      <c r="AO23" s="47">
        <f t="shared" si="7"/>
        <v>0</v>
      </c>
      <c r="AP23" s="47">
        <f t="shared" si="8"/>
        <v>15</v>
      </c>
      <c r="AQ23" s="47">
        <f t="shared" si="9"/>
        <v>30</v>
      </c>
      <c r="AR23" s="129">
        <f t="shared" si="10"/>
        <v>5</v>
      </c>
    </row>
    <row r="24" spans="1:44" ht="21.95" customHeight="1">
      <c r="A24" s="75">
        <v>11</v>
      </c>
      <c r="B24" s="142" t="s">
        <v>105</v>
      </c>
      <c r="C24" s="132" t="s">
        <v>106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/>
      <c r="AD24" s="83"/>
      <c r="AE24" s="83"/>
      <c r="AF24" s="83"/>
      <c r="AG24" s="80"/>
      <c r="AH24" s="84">
        <v>30</v>
      </c>
      <c r="AI24" s="84"/>
      <c r="AJ24" s="84">
        <v>30</v>
      </c>
      <c r="AK24" s="84"/>
      <c r="AL24" s="80">
        <v>4</v>
      </c>
      <c r="AM24" s="48">
        <f>AN24+AO24+AP24+AQ24</f>
        <v>60</v>
      </c>
      <c r="AN24" s="47">
        <f>D24+I24+N24+S24+X24+AC24+AH24</f>
        <v>30</v>
      </c>
      <c r="AO24" s="47">
        <f>E24+J24+O24+T24+Y24+AD24+AI24</f>
        <v>0</v>
      </c>
      <c r="AP24" s="47">
        <f>F24+K24+P24+U24+Z24+AE24+AJ24</f>
        <v>30</v>
      </c>
      <c r="AQ24" s="47">
        <f>G24+L24+Q24+V24+AA24+AF24+AK24</f>
        <v>0</v>
      </c>
      <c r="AR24" s="129">
        <f>H24+M24+R24+W24+AB24+AG24+AL24</f>
        <v>4</v>
      </c>
    </row>
    <row r="25" spans="1:44" ht="30" customHeight="1">
      <c r="A25" s="75">
        <v>12</v>
      </c>
      <c r="B25" s="142" t="s">
        <v>107</v>
      </c>
      <c r="C25" s="132" t="s">
        <v>108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82"/>
      <c r="AD25" s="83"/>
      <c r="AE25" s="83"/>
      <c r="AF25" s="83"/>
      <c r="AG25" s="80"/>
      <c r="AH25" s="84">
        <v>30</v>
      </c>
      <c r="AI25" s="84"/>
      <c r="AJ25" s="84">
        <v>15</v>
      </c>
      <c r="AK25" s="84">
        <v>30</v>
      </c>
      <c r="AL25" s="80">
        <v>5</v>
      </c>
      <c r="AM25" s="48">
        <f t="shared" si="5"/>
        <v>75</v>
      </c>
      <c r="AN25" s="47">
        <f t="shared" si="6"/>
        <v>30</v>
      </c>
      <c r="AO25" s="47">
        <f t="shared" si="7"/>
        <v>0</v>
      </c>
      <c r="AP25" s="47">
        <f t="shared" si="8"/>
        <v>15</v>
      </c>
      <c r="AQ25" s="47">
        <f t="shared" si="9"/>
        <v>30</v>
      </c>
      <c r="AR25" s="129">
        <f t="shared" si="10"/>
        <v>5</v>
      </c>
    </row>
    <row r="26" spans="1:44" ht="30" customHeight="1">
      <c r="A26" s="75">
        <v>13</v>
      </c>
      <c r="B26" s="142" t="s">
        <v>109</v>
      </c>
      <c r="C26" s="132" t="s">
        <v>108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30</v>
      </c>
      <c r="AK26" s="84"/>
      <c r="AL26" s="80">
        <v>4</v>
      </c>
      <c r="AM26" s="48">
        <f t="shared" si="5"/>
        <v>60</v>
      </c>
      <c r="AN26" s="47">
        <f t="shared" si="6"/>
        <v>30</v>
      </c>
      <c r="AO26" s="47">
        <f t="shared" si="7"/>
        <v>0</v>
      </c>
      <c r="AP26" s="47">
        <f t="shared" si="8"/>
        <v>30</v>
      </c>
      <c r="AQ26" s="47">
        <f t="shared" si="9"/>
        <v>0</v>
      </c>
      <c r="AR26" s="129">
        <f t="shared" si="10"/>
        <v>4</v>
      </c>
    </row>
    <row r="27" spans="1:44" ht="21.95" customHeight="1">
      <c r="A27" s="75">
        <v>14</v>
      </c>
      <c r="B27" s="142" t="s">
        <v>110</v>
      </c>
      <c r="C27" s="132" t="s">
        <v>108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7"/>
      <c r="Y27" s="76"/>
      <c r="Z27" s="76"/>
      <c r="AA27" s="76"/>
      <c r="AB27" s="80"/>
      <c r="AC27" s="83"/>
      <c r="AD27" s="83"/>
      <c r="AE27" s="83"/>
      <c r="AF27" s="83"/>
      <c r="AG27" s="80"/>
      <c r="AH27" s="86">
        <v>30</v>
      </c>
      <c r="AI27" s="84"/>
      <c r="AJ27" s="84">
        <v>30</v>
      </c>
      <c r="AK27" s="84"/>
      <c r="AL27" s="80">
        <v>4</v>
      </c>
      <c r="AM27" s="48">
        <f t="shared" si="5"/>
        <v>60</v>
      </c>
      <c r="AN27" s="47">
        <f t="shared" si="6"/>
        <v>30</v>
      </c>
      <c r="AO27" s="47">
        <f t="shared" si="7"/>
        <v>0</v>
      </c>
      <c r="AP27" s="47">
        <f t="shared" si="8"/>
        <v>30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15</v>
      </c>
      <c r="B28" s="137" t="s">
        <v>111</v>
      </c>
      <c r="C28" s="132" t="s">
        <v>108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6"/>
      <c r="Y28" s="76"/>
      <c r="Z28" s="76"/>
      <c r="AA28" s="76"/>
      <c r="AB28" s="80"/>
      <c r="AC28" s="83"/>
      <c r="AD28" s="83"/>
      <c r="AE28" s="83"/>
      <c r="AF28" s="83"/>
      <c r="AG28" s="80"/>
      <c r="AH28" s="84">
        <v>30</v>
      </c>
      <c r="AI28" s="84"/>
      <c r="AJ28" s="84"/>
      <c r="AK28" s="84">
        <v>30</v>
      </c>
      <c r="AL28" s="80">
        <v>4</v>
      </c>
      <c r="AM28" s="48">
        <f t="shared" si="5"/>
        <v>60</v>
      </c>
      <c r="AN28" s="47">
        <f t="shared" si="6"/>
        <v>30</v>
      </c>
      <c r="AO28" s="47">
        <f t="shared" si="7"/>
        <v>0</v>
      </c>
      <c r="AP28" s="47">
        <f t="shared" si="8"/>
        <v>0</v>
      </c>
      <c r="AQ28" s="47">
        <f t="shared" si="9"/>
        <v>30</v>
      </c>
      <c r="AR28" s="129">
        <f t="shared" si="10"/>
        <v>4</v>
      </c>
    </row>
    <row r="29" spans="1:44" ht="22.5" customHeight="1">
      <c r="A29" s="188" t="s">
        <v>112</v>
      </c>
      <c r="B29" s="188"/>
      <c r="C29" s="188"/>
      <c r="D29" s="62">
        <f t="shared" ref="D29:M29" si="11">SUM(D14:D21)</f>
        <v>0</v>
      </c>
      <c r="E29" s="62">
        <f t="shared" si="11"/>
        <v>0</v>
      </c>
      <c r="F29" s="62">
        <f t="shared" si="11"/>
        <v>0</v>
      </c>
      <c r="G29" s="62">
        <f t="shared" si="11"/>
        <v>0</v>
      </c>
      <c r="H29" s="61">
        <f t="shared" si="11"/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2">
        <f t="shared" si="11"/>
        <v>0</v>
      </c>
      <c r="M29" s="61">
        <f t="shared" si="11"/>
        <v>0</v>
      </c>
      <c r="N29" s="60">
        <f>SUM(N14:N28)</f>
        <v>45</v>
      </c>
      <c r="O29" s="60">
        <f>SUM(O14:O28)</f>
        <v>30</v>
      </c>
      <c r="P29" s="60">
        <f>SUM(P14:P28)</f>
        <v>60</v>
      </c>
      <c r="Q29" s="60">
        <f>SUM(Q14:Q28)</f>
        <v>0</v>
      </c>
      <c r="R29" s="61">
        <f>SUM(R14:R21)</f>
        <v>8</v>
      </c>
      <c r="S29" s="60">
        <f>SUM(S14:S28)</f>
        <v>45</v>
      </c>
      <c r="T29" s="60">
        <f>SUM(T14:T28)</f>
        <v>0</v>
      </c>
      <c r="U29" s="60">
        <f>SUM(U14:U28)</f>
        <v>60</v>
      </c>
      <c r="V29" s="60">
        <f>SUM(V14:V28)</f>
        <v>0</v>
      </c>
      <c r="W29" s="61">
        <f>SUM(W14:W21)</f>
        <v>7</v>
      </c>
      <c r="X29" s="69">
        <f t="shared" ref="X29:AR29" si="12">SUM(X14:X28)</f>
        <v>60</v>
      </c>
      <c r="Y29" s="69">
        <f t="shared" si="12"/>
        <v>0</v>
      </c>
      <c r="Z29" s="69">
        <f t="shared" si="12"/>
        <v>60</v>
      </c>
      <c r="AA29" s="69">
        <f t="shared" si="12"/>
        <v>30</v>
      </c>
      <c r="AB29" s="61">
        <f t="shared" si="12"/>
        <v>10</v>
      </c>
      <c r="AC29" s="69">
        <f t="shared" si="12"/>
        <v>120</v>
      </c>
      <c r="AD29" s="69">
        <f t="shared" si="12"/>
        <v>0</v>
      </c>
      <c r="AE29" s="69">
        <f t="shared" si="12"/>
        <v>105</v>
      </c>
      <c r="AF29" s="69">
        <f t="shared" si="12"/>
        <v>30</v>
      </c>
      <c r="AG29" s="61">
        <f t="shared" si="12"/>
        <v>17</v>
      </c>
      <c r="AH29" s="73">
        <f t="shared" si="12"/>
        <v>150</v>
      </c>
      <c r="AI29" s="73">
        <f t="shared" si="12"/>
        <v>0</v>
      </c>
      <c r="AJ29" s="73">
        <f t="shared" si="12"/>
        <v>105</v>
      </c>
      <c r="AK29" s="73">
        <f t="shared" si="12"/>
        <v>60</v>
      </c>
      <c r="AL29" s="61">
        <f t="shared" si="12"/>
        <v>21</v>
      </c>
      <c r="AM29" s="48">
        <f t="shared" si="12"/>
        <v>960</v>
      </c>
      <c r="AN29" s="47">
        <f t="shared" si="12"/>
        <v>420</v>
      </c>
      <c r="AO29" s="47">
        <f t="shared" si="12"/>
        <v>30</v>
      </c>
      <c r="AP29" s="47">
        <f t="shared" si="12"/>
        <v>390</v>
      </c>
      <c r="AQ29" s="47">
        <f t="shared" si="12"/>
        <v>120</v>
      </c>
      <c r="AR29" s="129">
        <f t="shared" si="12"/>
        <v>63</v>
      </c>
    </row>
    <row r="30" spans="1:44" ht="14.45" customHeight="1"/>
  </sheetData>
  <mergeCells count="34">
    <mergeCell ref="A29:C29"/>
    <mergeCell ref="S11:V11"/>
    <mergeCell ref="W11:W12"/>
    <mergeCell ref="X11:AA11"/>
    <mergeCell ref="AB11:AB12"/>
    <mergeCell ref="D11:G11"/>
    <mergeCell ref="H11:H12"/>
    <mergeCell ref="I11:L11"/>
    <mergeCell ref="M11:M12"/>
    <mergeCell ref="N11:Q11"/>
    <mergeCell ref="R11:R12"/>
    <mergeCell ref="A10:A12"/>
    <mergeCell ref="B10:B12"/>
    <mergeCell ref="C10:C12"/>
    <mergeCell ref="D10:M10"/>
    <mergeCell ref="N10:W10"/>
    <mergeCell ref="A6:AR6"/>
    <mergeCell ref="AH11:AK11"/>
    <mergeCell ref="AL11:AL12"/>
    <mergeCell ref="A13:AR13"/>
    <mergeCell ref="AC11:AF11"/>
    <mergeCell ref="AG11:AG12"/>
    <mergeCell ref="AH10:AL10"/>
    <mergeCell ref="AM10:AM12"/>
    <mergeCell ref="AN10:AQ11"/>
    <mergeCell ref="AR10:AR12"/>
    <mergeCell ref="A7:AR7"/>
    <mergeCell ref="A8:AR8"/>
    <mergeCell ref="X10:AG10"/>
    <mergeCell ref="A1:AR1"/>
    <mergeCell ref="A2:AR2"/>
    <mergeCell ref="A3:AR3"/>
    <mergeCell ref="A4:AR4"/>
    <mergeCell ref="A5:AR5"/>
  </mergeCells>
  <conditionalFormatting sqref="X14:AL18 AD23:AL26">
    <cfRule type="cellIs" dxfId="66" priority="16" operator="equal">
      <formula>0</formula>
    </cfRule>
  </conditionalFormatting>
  <conditionalFormatting sqref="AH20:AL20">
    <cfRule type="cellIs" dxfId="65" priority="21" operator="equal">
      <formula>0</formula>
    </cfRule>
  </conditionalFormatting>
  <conditionalFormatting sqref="AC27">
    <cfRule type="cellIs" dxfId="64" priority="19" operator="equal">
      <formula>0</formula>
    </cfRule>
  </conditionalFormatting>
  <conditionalFormatting sqref="AC27">
    <cfRule type="cellIs" dxfId="63" priority="18" operator="equal">
      <formula>0</formula>
    </cfRule>
  </conditionalFormatting>
  <conditionalFormatting sqref="AH22:AL22">
    <cfRule type="cellIs" dxfId="62" priority="17" operator="equal">
      <formula>0</formula>
    </cfRule>
  </conditionalFormatting>
  <conditionalFormatting sqref="AH21:AL21 X27:AB27 AD27:AG28 AI27:AL27 AH19:AL19">
    <cfRule type="cellIs" dxfId="61" priority="23" operator="equal">
      <formula>0</formula>
    </cfRule>
  </conditionalFormatting>
  <conditionalFormatting sqref="AC28">
    <cfRule type="cellIs" dxfId="60" priority="22" operator="equal">
      <formula>0</formula>
    </cfRule>
  </conditionalFormatting>
  <conditionalFormatting sqref="X27:AB28">
    <cfRule type="cellIs" dxfId="59" priority="20" operator="equal">
      <formula>0</formula>
    </cfRule>
  </conditionalFormatting>
  <conditionalFormatting sqref="X19">
    <cfRule type="cellIs" dxfId="58" priority="3" operator="equal">
      <formula>0</formula>
    </cfRule>
  </conditionalFormatting>
  <conditionalFormatting sqref="X24:AB24 AC20:AG20">
    <cfRule type="cellIs" dxfId="57" priority="14" operator="equal">
      <formula>0</formula>
    </cfRule>
  </conditionalFormatting>
  <conditionalFormatting sqref="AC25:AC26">
    <cfRule type="cellIs" dxfId="56" priority="10" operator="equal">
      <formula>0</formula>
    </cfRule>
  </conditionalFormatting>
  <conditionalFormatting sqref="AD22:AG22">
    <cfRule type="cellIs" dxfId="55" priority="6" operator="equal">
      <formula>0</formula>
    </cfRule>
  </conditionalFormatting>
  <conditionalFormatting sqref="X20">
    <cfRule type="cellIs" dxfId="54" priority="7" operator="equal">
      <formula>0</formula>
    </cfRule>
  </conditionalFormatting>
  <conditionalFormatting sqref="AC22">
    <cfRule type="cellIs" dxfId="53" priority="5" operator="equal">
      <formula>0</formula>
    </cfRule>
  </conditionalFormatting>
  <conditionalFormatting sqref="AD21:AG21 X24:AB24 AC19:AG19">
    <cfRule type="cellIs" dxfId="52" priority="15" operator="equal">
      <formula>0</formula>
    </cfRule>
  </conditionalFormatting>
  <conditionalFormatting sqref="X23:AB26">
    <cfRule type="cellIs" dxfId="51" priority="13" operator="equal">
      <formula>0</formula>
    </cfRule>
  </conditionalFormatting>
  <conditionalFormatting sqref="AC21">
    <cfRule type="cellIs" dxfId="50" priority="12" operator="equal">
      <formula>0</formula>
    </cfRule>
  </conditionalFormatting>
  <conditionalFormatting sqref="Y21:AB21 Y19:AB19">
    <cfRule type="cellIs" dxfId="49" priority="9" operator="equal">
      <formula>0</formula>
    </cfRule>
  </conditionalFormatting>
  <conditionalFormatting sqref="Y20:AB20">
    <cfRule type="cellIs" dxfId="48" priority="8" operator="equal">
      <formula>0</formula>
    </cfRule>
  </conditionalFormatting>
  <conditionalFormatting sqref="X21">
    <cfRule type="cellIs" dxfId="47" priority="4" operator="equal">
      <formula>0</formula>
    </cfRule>
  </conditionalFormatting>
  <conditionalFormatting sqref="X22:AB22">
    <cfRule type="cellIs" dxfId="46" priority="2" operator="equal">
      <formula>0</formula>
    </cfRule>
  </conditionalFormatting>
  <conditionalFormatting sqref="AH28:AL28">
    <cfRule type="cellIs" dxfId="45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/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3.9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3.9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113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s="9" customFormat="1" ht="14.25" customHeight="1">
      <c r="A11" s="177" t="s">
        <v>8</v>
      </c>
      <c r="B11" s="191" t="s">
        <v>9</v>
      </c>
      <c r="C11" s="178" t="s">
        <v>90</v>
      </c>
      <c r="D11" s="187" t="s">
        <v>11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12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13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14</v>
      </c>
      <c r="AI11" s="158"/>
      <c r="AJ11" s="158"/>
      <c r="AK11" s="158"/>
      <c r="AL11" s="158"/>
      <c r="AM11" s="184" t="s">
        <v>15</v>
      </c>
      <c r="AN11" s="185" t="s">
        <v>16</v>
      </c>
      <c r="AO11" s="185"/>
      <c r="AP11" s="185"/>
      <c r="AQ11" s="185"/>
      <c r="AR11" s="180" t="s">
        <v>17</v>
      </c>
    </row>
    <row r="12" spans="1:44" s="9" customFormat="1" ht="14.25" customHeight="1">
      <c r="A12" s="177"/>
      <c r="B12" s="191"/>
      <c r="C12" s="178"/>
      <c r="D12" s="190" t="s">
        <v>18</v>
      </c>
      <c r="E12" s="190"/>
      <c r="F12" s="190"/>
      <c r="G12" s="190"/>
      <c r="H12" s="180" t="s">
        <v>17</v>
      </c>
      <c r="I12" s="190" t="s">
        <v>19</v>
      </c>
      <c r="J12" s="190"/>
      <c r="K12" s="190"/>
      <c r="L12" s="190"/>
      <c r="M12" s="180" t="s">
        <v>17</v>
      </c>
      <c r="N12" s="189" t="s">
        <v>20</v>
      </c>
      <c r="O12" s="189"/>
      <c r="P12" s="189"/>
      <c r="Q12" s="189"/>
      <c r="R12" s="180" t="s">
        <v>17</v>
      </c>
      <c r="S12" s="189" t="s">
        <v>21</v>
      </c>
      <c r="T12" s="189"/>
      <c r="U12" s="189"/>
      <c r="V12" s="189"/>
      <c r="W12" s="180" t="s">
        <v>17</v>
      </c>
      <c r="X12" s="182" t="s">
        <v>22</v>
      </c>
      <c r="Y12" s="182"/>
      <c r="Z12" s="182"/>
      <c r="AA12" s="182"/>
      <c r="AB12" s="180" t="s">
        <v>17</v>
      </c>
      <c r="AC12" s="182" t="s">
        <v>23</v>
      </c>
      <c r="AD12" s="182"/>
      <c r="AE12" s="182"/>
      <c r="AF12" s="182"/>
      <c r="AG12" s="183" t="s">
        <v>17</v>
      </c>
      <c r="AH12" s="179" t="s">
        <v>91</v>
      </c>
      <c r="AI12" s="179"/>
      <c r="AJ12" s="179"/>
      <c r="AK12" s="179"/>
      <c r="AL12" s="180" t="s">
        <v>17</v>
      </c>
      <c r="AM12" s="184"/>
      <c r="AN12" s="185"/>
      <c r="AO12" s="185"/>
      <c r="AP12" s="185"/>
      <c r="AQ12" s="185"/>
      <c r="AR12" s="180"/>
    </row>
    <row r="13" spans="1:44" s="11" customFormat="1" ht="14.25" customHeight="1">
      <c r="A13" s="177"/>
      <c r="B13" s="191"/>
      <c r="C13" s="178"/>
      <c r="D13" s="39" t="s">
        <v>29</v>
      </c>
      <c r="E13" s="39" t="s">
        <v>26</v>
      </c>
      <c r="F13" s="124" t="s">
        <v>27</v>
      </c>
      <c r="G13" s="124" t="s">
        <v>28</v>
      </c>
      <c r="H13" s="180"/>
      <c r="I13" s="39" t="s">
        <v>29</v>
      </c>
      <c r="J13" s="39" t="s">
        <v>26</v>
      </c>
      <c r="K13" s="124" t="s">
        <v>27</v>
      </c>
      <c r="L13" s="124" t="s">
        <v>28</v>
      </c>
      <c r="M13" s="180"/>
      <c r="N13" s="40" t="s">
        <v>29</v>
      </c>
      <c r="O13" s="40" t="s">
        <v>26</v>
      </c>
      <c r="P13" s="125" t="s">
        <v>27</v>
      </c>
      <c r="Q13" s="125" t="s">
        <v>28</v>
      </c>
      <c r="R13" s="180"/>
      <c r="S13" s="40" t="s">
        <v>29</v>
      </c>
      <c r="T13" s="40" t="s">
        <v>26</v>
      </c>
      <c r="U13" s="125" t="s">
        <v>27</v>
      </c>
      <c r="V13" s="125" t="s">
        <v>28</v>
      </c>
      <c r="W13" s="180"/>
      <c r="X13" s="70" t="s">
        <v>29</v>
      </c>
      <c r="Y13" s="70" t="s">
        <v>26</v>
      </c>
      <c r="Z13" s="126" t="s">
        <v>27</v>
      </c>
      <c r="AA13" s="126" t="s">
        <v>28</v>
      </c>
      <c r="AB13" s="180"/>
      <c r="AC13" s="70" t="s">
        <v>29</v>
      </c>
      <c r="AD13" s="70" t="s">
        <v>26</v>
      </c>
      <c r="AE13" s="126" t="s">
        <v>27</v>
      </c>
      <c r="AF13" s="126" t="s">
        <v>28</v>
      </c>
      <c r="AG13" s="183"/>
      <c r="AH13" s="64" t="s">
        <v>29</v>
      </c>
      <c r="AI13" s="64" t="s">
        <v>26</v>
      </c>
      <c r="AJ13" s="127" t="s">
        <v>27</v>
      </c>
      <c r="AK13" s="127" t="s">
        <v>28</v>
      </c>
      <c r="AL13" s="180"/>
      <c r="AM13" s="184"/>
      <c r="AN13" s="41" t="s">
        <v>29</v>
      </c>
      <c r="AO13" s="41" t="s">
        <v>26</v>
      </c>
      <c r="AP13" s="128" t="s">
        <v>27</v>
      </c>
      <c r="AQ13" s="128" t="s">
        <v>28</v>
      </c>
      <c r="AR13" s="180"/>
    </row>
    <row r="14" spans="1:44" s="33" customFormat="1" ht="21.95" customHeight="1">
      <c r="A14" s="181" t="s">
        <v>114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s="33" customFormat="1" ht="21.95" customHeight="1">
      <c r="A15" s="75">
        <v>1</v>
      </c>
      <c r="B15" s="143" t="s">
        <v>115</v>
      </c>
      <c r="C15" s="131" t="s">
        <v>33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3" t="s">
        <v>116</v>
      </c>
      <c r="C16" s="132" t="s">
        <v>67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3" t="s">
        <v>117</v>
      </c>
      <c r="C17" s="132" t="s">
        <v>74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3" t="s">
        <v>118</v>
      </c>
      <c r="C18" s="132" t="s">
        <v>48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3" t="s">
        <v>119</v>
      </c>
      <c r="C19" s="132" t="s">
        <v>51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4" t="s">
        <v>120</v>
      </c>
      <c r="C20" s="132" t="s">
        <v>77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9">
        <f t="shared" si="1"/>
        <v>6</v>
      </c>
    </row>
    <row r="21" spans="1:44" s="33" customFormat="1" ht="21.95" customHeight="1">
      <c r="A21" s="75">
        <v>7</v>
      </c>
      <c r="B21" s="143" t="s">
        <v>121</v>
      </c>
      <c r="C21" s="132" t="s">
        <v>100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3" t="s">
        <v>122</v>
      </c>
      <c r="C22" s="132" t="s">
        <v>53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3" t="s">
        <v>123</v>
      </c>
      <c r="C23" s="132" t="s">
        <v>53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30</v>
      </c>
      <c r="AF23" s="83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3" t="s">
        <v>124</v>
      </c>
      <c r="C24" s="132" t="s">
        <v>104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9">
        <f t="shared" si="1"/>
        <v>5</v>
      </c>
    </row>
    <row r="25" spans="1:44" s="33" customFormat="1" ht="21.95" customHeight="1">
      <c r="A25" s="75">
        <v>11</v>
      </c>
      <c r="B25" s="143" t="s">
        <v>125</v>
      </c>
      <c r="C25" s="132" t="s">
        <v>106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7"/>
      <c r="AD25" s="76"/>
      <c r="AE25" s="76"/>
      <c r="AF25" s="76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5" t="s">
        <v>126</v>
      </c>
      <c r="C26" s="132" t="s">
        <v>108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9">
        <f t="shared" si="1"/>
        <v>5</v>
      </c>
    </row>
    <row r="27" spans="1:44" s="33" customFormat="1" ht="21.95" customHeight="1">
      <c r="A27" s="75">
        <v>13</v>
      </c>
      <c r="B27" s="143" t="s">
        <v>127</v>
      </c>
      <c r="C27" s="132" t="s">
        <v>108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3" t="s">
        <v>128</v>
      </c>
      <c r="C28" s="132" t="s">
        <v>108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6" t="s">
        <v>129</v>
      </c>
      <c r="C29" s="132" t="s">
        <v>108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9">
        <f t="shared" si="1"/>
        <v>4</v>
      </c>
    </row>
    <row r="30" spans="1:44" s="34" customFormat="1" ht="22.5" customHeight="1">
      <c r="A30" s="192" t="s">
        <v>112</v>
      </c>
      <c r="B30" s="192"/>
      <c r="C30" s="192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SUM(R15:R21)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SUM(W15:W21)</f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15:AL19">
    <cfRule type="cellIs" dxfId="44" priority="16" operator="equal">
      <formula>0</formula>
    </cfRule>
  </conditionalFormatting>
  <conditionalFormatting sqref="AH21:AL21">
    <cfRule type="cellIs" dxfId="43" priority="21" operator="equal">
      <formula>0</formula>
    </cfRule>
  </conditionalFormatting>
  <conditionalFormatting sqref="AC28">
    <cfRule type="cellIs" dxfId="42" priority="19" operator="equal">
      <formula>0</formula>
    </cfRule>
  </conditionalFormatting>
  <conditionalFormatting sqref="AC28">
    <cfRule type="cellIs" dxfId="41" priority="18" operator="equal">
      <formula>0</formula>
    </cfRule>
  </conditionalFormatting>
  <conditionalFormatting sqref="AH25:AL25">
    <cfRule type="cellIs" dxfId="40" priority="17" operator="equal">
      <formula>0</formula>
    </cfRule>
  </conditionalFormatting>
  <conditionalFormatting sqref="X28:AB28 AH22:AL27 AD28:AG29 AI28:AL28 AH20:AL20">
    <cfRule type="cellIs" dxfId="39" priority="23" operator="equal">
      <formula>0</formula>
    </cfRule>
  </conditionalFormatting>
  <conditionalFormatting sqref="AC29">
    <cfRule type="cellIs" dxfId="38" priority="22" operator="equal">
      <formula>0</formula>
    </cfRule>
  </conditionalFormatting>
  <conditionalFormatting sqref="X28:AB29">
    <cfRule type="cellIs" dxfId="37" priority="20" operator="equal">
      <formula>0</formula>
    </cfRule>
  </conditionalFormatting>
  <conditionalFormatting sqref="X20">
    <cfRule type="cellIs" dxfId="36" priority="3" operator="equal">
      <formula>0</formula>
    </cfRule>
  </conditionalFormatting>
  <conditionalFormatting sqref="X23:AB23 AC21:AG21">
    <cfRule type="cellIs" dxfId="35" priority="14" operator="equal">
      <formula>0</formula>
    </cfRule>
  </conditionalFormatting>
  <conditionalFormatting sqref="AD23:AG27">
    <cfRule type="cellIs" dxfId="34" priority="11" operator="equal">
      <formula>0</formula>
    </cfRule>
  </conditionalFormatting>
  <conditionalFormatting sqref="AC26:AC27">
    <cfRule type="cellIs" dxfId="33" priority="10" operator="equal">
      <formula>0</formula>
    </cfRule>
  </conditionalFormatting>
  <conditionalFormatting sqref="AD25:AG25">
    <cfRule type="cellIs" dxfId="32" priority="6" operator="equal">
      <formula>0</formula>
    </cfRule>
  </conditionalFormatting>
  <conditionalFormatting sqref="X21">
    <cfRule type="cellIs" dxfId="31" priority="7" operator="equal">
      <formula>0</formula>
    </cfRule>
  </conditionalFormatting>
  <conditionalFormatting sqref="AC25">
    <cfRule type="cellIs" dxfId="30" priority="5" operator="equal">
      <formula>0</formula>
    </cfRule>
  </conditionalFormatting>
  <conditionalFormatting sqref="AD22:AG22 X23:AB23 AC20:AG20">
    <cfRule type="cellIs" dxfId="29" priority="15" operator="equal">
      <formula>0</formula>
    </cfRule>
  </conditionalFormatting>
  <conditionalFormatting sqref="X24:AB27">
    <cfRule type="cellIs" dxfId="28" priority="13" operator="equal">
      <formula>0</formula>
    </cfRule>
  </conditionalFormatting>
  <conditionalFormatting sqref="AC22">
    <cfRule type="cellIs" dxfId="27" priority="12" operator="equal">
      <formula>0</formula>
    </cfRule>
  </conditionalFormatting>
  <conditionalFormatting sqref="Y22:AB22 Y20:AB20">
    <cfRule type="cellIs" dxfId="26" priority="9" operator="equal">
      <formula>0</formula>
    </cfRule>
  </conditionalFormatting>
  <conditionalFormatting sqref="Y21:AB21">
    <cfRule type="cellIs" dxfId="25" priority="8" operator="equal">
      <formula>0</formula>
    </cfRule>
  </conditionalFormatting>
  <conditionalFormatting sqref="X22">
    <cfRule type="cellIs" dxfId="24" priority="4" operator="equal">
      <formula>0</formula>
    </cfRule>
  </conditionalFormatting>
  <conditionalFormatting sqref="X25:AB25">
    <cfRule type="cellIs" dxfId="23" priority="2" operator="equal">
      <formula>0</formula>
    </cfRule>
  </conditionalFormatting>
  <conditionalFormatting sqref="AH29:AL29">
    <cfRule type="cellIs" dxfId="22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zoomScaleNormal="100" workbookViewId="0">
      <selection activeCell="Y17" sqref="Y17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3.9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3.9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3.9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130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ht="14.25" customHeight="1">
      <c r="A11" s="177" t="s">
        <v>8</v>
      </c>
      <c r="B11" s="191" t="s">
        <v>9</v>
      </c>
      <c r="C11" s="178" t="s">
        <v>90</v>
      </c>
      <c r="D11" s="187" t="s">
        <v>11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12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13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14</v>
      </c>
      <c r="AI11" s="158"/>
      <c r="AJ11" s="158"/>
      <c r="AK11" s="158"/>
      <c r="AL11" s="158"/>
      <c r="AM11" s="184" t="s">
        <v>15</v>
      </c>
      <c r="AN11" s="185" t="s">
        <v>16</v>
      </c>
      <c r="AO11" s="185"/>
      <c r="AP11" s="185"/>
      <c r="AQ11" s="185"/>
      <c r="AR11" s="180" t="s">
        <v>17</v>
      </c>
    </row>
    <row r="12" spans="1:44" ht="14.25" customHeight="1">
      <c r="A12" s="177"/>
      <c r="B12" s="191"/>
      <c r="C12" s="178"/>
      <c r="D12" s="190" t="s">
        <v>18</v>
      </c>
      <c r="E12" s="190"/>
      <c r="F12" s="190"/>
      <c r="G12" s="190"/>
      <c r="H12" s="180" t="s">
        <v>17</v>
      </c>
      <c r="I12" s="190" t="s">
        <v>19</v>
      </c>
      <c r="J12" s="190"/>
      <c r="K12" s="190"/>
      <c r="L12" s="190"/>
      <c r="M12" s="180" t="s">
        <v>17</v>
      </c>
      <c r="N12" s="189" t="s">
        <v>20</v>
      </c>
      <c r="O12" s="189"/>
      <c r="P12" s="189"/>
      <c r="Q12" s="189"/>
      <c r="R12" s="180" t="s">
        <v>17</v>
      </c>
      <c r="S12" s="189" t="s">
        <v>21</v>
      </c>
      <c r="T12" s="189"/>
      <c r="U12" s="189"/>
      <c r="V12" s="189"/>
      <c r="W12" s="180" t="s">
        <v>17</v>
      </c>
      <c r="X12" s="182" t="s">
        <v>22</v>
      </c>
      <c r="Y12" s="182"/>
      <c r="Z12" s="182"/>
      <c r="AA12" s="182"/>
      <c r="AB12" s="180" t="s">
        <v>17</v>
      </c>
      <c r="AC12" s="182" t="s">
        <v>23</v>
      </c>
      <c r="AD12" s="182"/>
      <c r="AE12" s="182"/>
      <c r="AF12" s="182"/>
      <c r="AG12" s="183" t="s">
        <v>17</v>
      </c>
      <c r="AH12" s="179" t="s">
        <v>91</v>
      </c>
      <c r="AI12" s="179"/>
      <c r="AJ12" s="179"/>
      <c r="AK12" s="179"/>
      <c r="AL12" s="180" t="s">
        <v>17</v>
      </c>
      <c r="AM12" s="184"/>
      <c r="AN12" s="185"/>
      <c r="AO12" s="185"/>
      <c r="AP12" s="185"/>
      <c r="AQ12" s="185"/>
      <c r="AR12" s="180"/>
    </row>
    <row r="13" spans="1:44">
      <c r="A13" s="177"/>
      <c r="B13" s="191"/>
      <c r="C13" s="178"/>
      <c r="D13" s="39" t="s">
        <v>29</v>
      </c>
      <c r="E13" s="39" t="s">
        <v>26</v>
      </c>
      <c r="F13" s="124" t="s">
        <v>27</v>
      </c>
      <c r="G13" s="124" t="s">
        <v>28</v>
      </c>
      <c r="H13" s="180"/>
      <c r="I13" s="39" t="s">
        <v>29</v>
      </c>
      <c r="J13" s="39" t="s">
        <v>26</v>
      </c>
      <c r="K13" s="124" t="s">
        <v>27</v>
      </c>
      <c r="L13" s="124" t="s">
        <v>28</v>
      </c>
      <c r="M13" s="180"/>
      <c r="N13" s="40" t="s">
        <v>29</v>
      </c>
      <c r="O13" s="40" t="s">
        <v>26</v>
      </c>
      <c r="P13" s="125" t="s">
        <v>27</v>
      </c>
      <c r="Q13" s="125" t="s">
        <v>28</v>
      </c>
      <c r="R13" s="180"/>
      <c r="S13" s="40" t="s">
        <v>29</v>
      </c>
      <c r="T13" s="40" t="s">
        <v>26</v>
      </c>
      <c r="U13" s="125" t="s">
        <v>27</v>
      </c>
      <c r="V13" s="125" t="s">
        <v>28</v>
      </c>
      <c r="W13" s="180"/>
      <c r="X13" s="70" t="s">
        <v>29</v>
      </c>
      <c r="Y13" s="70" t="s">
        <v>26</v>
      </c>
      <c r="Z13" s="126" t="s">
        <v>27</v>
      </c>
      <c r="AA13" s="126" t="s">
        <v>28</v>
      </c>
      <c r="AB13" s="180"/>
      <c r="AC13" s="70" t="s">
        <v>29</v>
      </c>
      <c r="AD13" s="70" t="s">
        <v>26</v>
      </c>
      <c r="AE13" s="126" t="s">
        <v>27</v>
      </c>
      <c r="AF13" s="126" t="s">
        <v>28</v>
      </c>
      <c r="AG13" s="183"/>
      <c r="AH13" s="64" t="s">
        <v>29</v>
      </c>
      <c r="AI13" s="64" t="s">
        <v>26</v>
      </c>
      <c r="AJ13" s="127" t="s">
        <v>27</v>
      </c>
      <c r="AK13" s="127" t="s">
        <v>28</v>
      </c>
      <c r="AL13" s="180"/>
      <c r="AM13" s="184"/>
      <c r="AN13" s="41" t="s">
        <v>29</v>
      </c>
      <c r="AO13" s="41" t="s">
        <v>26</v>
      </c>
      <c r="AP13" s="128" t="s">
        <v>27</v>
      </c>
      <c r="AQ13" s="128" t="s">
        <v>28</v>
      </c>
      <c r="AR13" s="180"/>
    </row>
    <row r="14" spans="1:44" ht="21.95" customHeight="1">
      <c r="A14" s="181" t="s">
        <v>131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ht="21.95" customHeight="1">
      <c r="A15" s="75">
        <v>1</v>
      </c>
      <c r="B15" s="133" t="s">
        <v>132</v>
      </c>
      <c r="C15" s="131" t="s">
        <v>33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3" t="s">
        <v>133</v>
      </c>
      <c r="C16" s="132" t="s">
        <v>67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3" t="s">
        <v>134</v>
      </c>
      <c r="C17" s="132" t="s">
        <v>74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3" t="s">
        <v>135</v>
      </c>
      <c r="C18" s="132" t="s">
        <v>48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4" t="s">
        <v>136</v>
      </c>
      <c r="C19" s="132" t="s">
        <v>51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3" t="s">
        <v>137</v>
      </c>
      <c r="C20" s="132" t="s">
        <v>77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9">
        <f t="shared" si="1"/>
        <v>6</v>
      </c>
    </row>
    <row r="21" spans="1:44" ht="21.95" customHeight="1">
      <c r="A21" s="75">
        <v>7</v>
      </c>
      <c r="B21" s="133" t="s">
        <v>138</v>
      </c>
      <c r="C21" s="132" t="s">
        <v>100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3" t="s">
        <v>139</v>
      </c>
      <c r="C22" s="132" t="s">
        <v>53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5" t="s">
        <v>140</v>
      </c>
      <c r="C23" s="132" t="s">
        <v>53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5" t="s">
        <v>141</v>
      </c>
      <c r="C24" s="132" t="s">
        <v>104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9">
        <f t="shared" si="1"/>
        <v>5</v>
      </c>
    </row>
    <row r="25" spans="1:44" ht="21.95" customHeight="1">
      <c r="A25" s="75">
        <v>11</v>
      </c>
      <c r="B25" s="135" t="s">
        <v>142</v>
      </c>
      <c r="C25" s="132" t="s">
        <v>106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5" t="s">
        <v>143</v>
      </c>
      <c r="C26" s="132" t="s">
        <v>108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9">
        <f t="shared" si="1"/>
        <v>5</v>
      </c>
    </row>
    <row r="27" spans="1:44" ht="21.95" customHeight="1">
      <c r="A27" s="75">
        <v>13</v>
      </c>
      <c r="B27" s="136" t="s">
        <v>144</v>
      </c>
      <c r="C27" s="132" t="s">
        <v>108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6" t="s">
        <v>145</v>
      </c>
      <c r="C28" s="132" t="s">
        <v>108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7" t="s">
        <v>146</v>
      </c>
      <c r="C29" s="132" t="s">
        <v>108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9">
        <f t="shared" si="1"/>
        <v>4</v>
      </c>
    </row>
    <row r="30" spans="1:44" ht="22.5" customHeight="1">
      <c r="A30" s="188" t="s">
        <v>112</v>
      </c>
      <c r="B30" s="188"/>
      <c r="C30" s="188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45</v>
      </c>
      <c r="O30" s="60">
        <f t="shared" si="2"/>
        <v>30</v>
      </c>
      <c r="P30" s="60">
        <f t="shared" si="2"/>
        <v>60</v>
      </c>
      <c r="Q30" s="60">
        <f t="shared" si="2"/>
        <v>0</v>
      </c>
      <c r="R30" s="61">
        <f t="shared" si="2"/>
        <v>8</v>
      </c>
      <c r="S30" s="60">
        <f t="shared" si="2"/>
        <v>45</v>
      </c>
      <c r="T30" s="60">
        <f t="shared" si="2"/>
        <v>0</v>
      </c>
      <c r="U30" s="60">
        <f t="shared" si="2"/>
        <v>60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9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15:AL19 AD24:AL27">
    <cfRule type="cellIs" dxfId="21" priority="16" operator="equal">
      <formula>0</formula>
    </cfRule>
  </conditionalFormatting>
  <conditionalFormatting sqref="AH21:AL21">
    <cfRule type="cellIs" dxfId="20" priority="21" operator="equal">
      <formula>0</formula>
    </cfRule>
  </conditionalFormatting>
  <conditionalFormatting sqref="AC28">
    <cfRule type="cellIs" dxfId="19" priority="19" operator="equal">
      <formula>0</formula>
    </cfRule>
  </conditionalFormatting>
  <conditionalFormatting sqref="AC28">
    <cfRule type="cellIs" dxfId="18" priority="18" operator="equal">
      <formula>0</formula>
    </cfRule>
  </conditionalFormatting>
  <conditionalFormatting sqref="AH23:AL23">
    <cfRule type="cellIs" dxfId="17" priority="17" operator="equal">
      <formula>0</formula>
    </cfRule>
  </conditionalFormatting>
  <conditionalFormatting sqref="AH22:AL22 X28:AB28 AD28:AG29 AI28:AL28 AH20:AL20">
    <cfRule type="cellIs" dxfId="16" priority="23" operator="equal">
      <formula>0</formula>
    </cfRule>
  </conditionalFormatting>
  <conditionalFormatting sqref="AC29">
    <cfRule type="cellIs" dxfId="15" priority="22" operator="equal">
      <formula>0</formula>
    </cfRule>
  </conditionalFormatting>
  <conditionalFormatting sqref="X28:AB29">
    <cfRule type="cellIs" dxfId="14" priority="20" operator="equal">
      <formula>0</formula>
    </cfRule>
  </conditionalFormatting>
  <conditionalFormatting sqref="X20">
    <cfRule type="cellIs" dxfId="13" priority="3" operator="equal">
      <formula>0</formula>
    </cfRule>
  </conditionalFormatting>
  <conditionalFormatting sqref="X25:AB25 AC21:AG21">
    <cfRule type="cellIs" dxfId="12" priority="14" operator="equal">
      <formula>0</formula>
    </cfRule>
  </conditionalFormatting>
  <conditionalFormatting sqref="AC26:AC27">
    <cfRule type="cellIs" dxfId="11" priority="10" operator="equal">
      <formula>0</formula>
    </cfRule>
  </conditionalFormatting>
  <conditionalFormatting sqref="AD23:AG23">
    <cfRule type="cellIs" dxfId="10" priority="6" operator="equal">
      <formula>0</formula>
    </cfRule>
  </conditionalFormatting>
  <conditionalFormatting sqref="X21">
    <cfRule type="cellIs" dxfId="9" priority="7" operator="equal">
      <formula>0</formula>
    </cfRule>
  </conditionalFormatting>
  <conditionalFormatting sqref="AC23">
    <cfRule type="cellIs" dxfId="8" priority="5" operator="equal">
      <formula>0</formula>
    </cfRule>
  </conditionalFormatting>
  <conditionalFormatting sqref="AD22:AG22 X25:AB25 AC20:AG20">
    <cfRule type="cellIs" dxfId="7" priority="15" operator="equal">
      <formula>0</formula>
    </cfRule>
  </conditionalFormatting>
  <conditionalFormatting sqref="X24:AB27">
    <cfRule type="cellIs" dxfId="6" priority="13" operator="equal">
      <formula>0</formula>
    </cfRule>
  </conditionalFormatting>
  <conditionalFormatting sqref="AC22">
    <cfRule type="cellIs" dxfId="5" priority="12" operator="equal">
      <formula>0</formula>
    </cfRule>
  </conditionalFormatting>
  <conditionalFormatting sqref="Y22:AB22 Y20:AB20">
    <cfRule type="cellIs" dxfId="4" priority="9" operator="equal">
      <formula>0</formula>
    </cfRule>
  </conditionalFormatting>
  <conditionalFormatting sqref="Y21:AB21">
    <cfRule type="cellIs" dxfId="3" priority="8" operator="equal">
      <formula>0</formula>
    </cfRule>
  </conditionalFormatting>
  <conditionalFormatting sqref="X22">
    <cfRule type="cellIs" dxfId="2" priority="4" operator="equal">
      <formula>0</formula>
    </cfRule>
  </conditionalFormatting>
  <conditionalFormatting sqref="X23:AB23">
    <cfRule type="cellIs" dxfId="1" priority="2" operator="equal">
      <formula>0</formula>
    </cfRule>
  </conditionalFormatting>
  <conditionalFormatting sqref="AH29:AL29">
    <cfRule type="cellIs" dxfId="0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0E533-CB84-4FA1-8EBC-7A1A5BB4B55A}"/>
</file>

<file path=customXml/itemProps2.xml><?xml version="1.0" encoding="utf-8"?>
<ds:datastoreItem xmlns:ds="http://schemas.openxmlformats.org/officeDocument/2006/customXml" ds:itemID="{E92991D5-18EE-49B0-804C-5B63FA1DBEA5}"/>
</file>

<file path=customXml/itemProps3.xml><?xml version="1.0" encoding="utf-8"?>
<ds:datastoreItem xmlns:ds="http://schemas.openxmlformats.org/officeDocument/2006/customXml" ds:itemID="{9179BC1A-C422-48E2-9FE5-5965754AF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Aleksandra Izabela Radomska-Zalas</cp:lastModifiedBy>
  <cp:revision>21</cp:revision>
  <dcterms:created xsi:type="dcterms:W3CDTF">2017-12-01T06:38:47Z</dcterms:created>
  <dcterms:modified xsi:type="dcterms:W3CDTF">2022-09-15T15:25:45Z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