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 J P - S E N A T\Uchwały 2022\27-22 US program studiów na kierunku MiBM I stopień - profil praktyczny\"/>
    </mc:Choice>
  </mc:AlternateContent>
  <xr:revisionPtr revIDLastSave="0" documentId="13_ncr:1_{1AC65695-CF00-4880-88C1-7BDE0D410526}" xr6:coauthVersionLast="47" xr6:coauthVersionMax="47" xr10:uidLastSave="{00000000-0000-0000-0000-000000000000}"/>
  <bookViews>
    <workbookView xWindow="-120" yWindow="-120" windowWidth="25440" windowHeight="15390" tabRatio="500" xr2:uid="{00000000-000D-0000-FFFF-FFFF00000000}"/>
  </bookViews>
  <sheets>
    <sheet name="Główny" sheetId="1" r:id="rId1"/>
    <sheet name="PPiT" sheetId="3" r:id="rId2"/>
    <sheet name="UiSM" sheetId="2" r:id="rId3"/>
    <sheet name="ZPP" sheetId="4" r:id="rId4"/>
  </sheets>
  <definedNames>
    <definedName name="_xlnm.Print_Area" localSheetId="0">Główny!$A$1:$AR$55</definedName>
    <definedName name="_xlnm.Print_Area" localSheetId="1">PPiT!$A$1:$AR$35</definedName>
    <definedName name="_xlnm.Print_Area" localSheetId="2">UiSM!$A$1:$AR$36</definedName>
    <definedName name="_xlnm.Print_Area" localSheetId="3">ZPP!$A$1:$AR$38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8" i="1" l="1"/>
  <c r="AO28" i="1"/>
  <c r="AP28" i="1"/>
  <c r="AQ28" i="1"/>
  <c r="AR28" i="1"/>
  <c r="AN29" i="1"/>
  <c r="AO29" i="1"/>
  <c r="AP29" i="1"/>
  <c r="AQ29" i="1"/>
  <c r="AR29" i="1"/>
  <c r="AN30" i="1"/>
  <c r="AO30" i="1"/>
  <c r="AP30" i="1"/>
  <c r="AQ30" i="1"/>
  <c r="AR30" i="1"/>
  <c r="AN31" i="1"/>
  <c r="AO31" i="1"/>
  <c r="AP31" i="1"/>
  <c r="AQ31" i="1"/>
  <c r="AR31" i="1"/>
  <c r="AN32" i="1"/>
  <c r="AO32" i="1"/>
  <c r="AP32" i="1"/>
  <c r="AQ32" i="1"/>
  <c r="AR32" i="1"/>
  <c r="AN33" i="1"/>
  <c r="AO33" i="1"/>
  <c r="AP33" i="1"/>
  <c r="AQ33" i="1"/>
  <c r="AR33" i="1"/>
  <c r="AN34" i="1"/>
  <c r="AO34" i="1"/>
  <c r="AP34" i="1"/>
  <c r="AQ34" i="1"/>
  <c r="AR34" i="1"/>
  <c r="AN35" i="1"/>
  <c r="AO35" i="1"/>
  <c r="AP35" i="1"/>
  <c r="AQ35" i="1"/>
  <c r="AR35" i="1"/>
  <c r="AN36" i="1"/>
  <c r="AO36" i="1"/>
  <c r="AP36" i="1"/>
  <c r="AQ36" i="1"/>
  <c r="AR36" i="1"/>
  <c r="AN37" i="1"/>
  <c r="AO37" i="1"/>
  <c r="AP37" i="1"/>
  <c r="AQ37" i="1"/>
  <c r="AR37" i="1"/>
  <c r="AN38" i="1"/>
  <c r="AO38" i="1"/>
  <c r="AP38" i="1"/>
  <c r="AQ38" i="1"/>
  <c r="AR38" i="1"/>
  <c r="AN39" i="1"/>
  <c r="AO39" i="1"/>
  <c r="AP39" i="1"/>
  <c r="AQ39" i="1"/>
  <c r="AR39" i="1"/>
  <c r="AN40" i="1"/>
  <c r="AO40" i="1"/>
  <c r="AP40" i="1"/>
  <c r="AQ40" i="1"/>
  <c r="AR40" i="1"/>
  <c r="AN41" i="1"/>
  <c r="AO41" i="1"/>
  <c r="AP41" i="1"/>
  <c r="AQ41" i="1"/>
  <c r="AR41" i="1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45" i="1"/>
  <c r="AO45" i="1"/>
  <c r="AP45" i="1"/>
  <c r="AQ45" i="1"/>
  <c r="AR45" i="1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5" i="1"/>
  <c r="AO25" i="1"/>
  <c r="AP25" i="1"/>
  <c r="AQ25" i="1"/>
  <c r="AR25" i="1"/>
  <c r="AO50" i="1"/>
  <c r="AP50" i="1"/>
  <c r="AQ50" i="1"/>
  <c r="AO51" i="1"/>
  <c r="AP51" i="1"/>
  <c r="AQ51" i="1"/>
  <c r="AO52" i="1"/>
  <c r="AP52" i="1"/>
  <c r="AQ52" i="1"/>
  <c r="AR29" i="2"/>
  <c r="AQ29" i="2"/>
  <c r="AP29" i="2"/>
  <c r="AO29" i="2"/>
  <c r="AN29" i="2"/>
  <c r="AR28" i="2"/>
  <c r="AQ28" i="2"/>
  <c r="AP28" i="2"/>
  <c r="AO28" i="2"/>
  <c r="AN28" i="2"/>
  <c r="AR27" i="2"/>
  <c r="AQ27" i="2"/>
  <c r="AP27" i="2"/>
  <c r="AO27" i="2"/>
  <c r="AN27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5" i="2"/>
  <c r="AQ25" i="2"/>
  <c r="AP25" i="2"/>
  <c r="AO25" i="2"/>
  <c r="AN25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9" i="2"/>
  <c r="AQ19" i="2"/>
  <c r="AP19" i="2"/>
  <c r="AO19" i="2"/>
  <c r="AN19" i="2"/>
  <c r="AR18" i="2"/>
  <c r="AQ18" i="2"/>
  <c r="AP18" i="2"/>
  <c r="AO18" i="2"/>
  <c r="AN18" i="2"/>
  <c r="AR17" i="2"/>
  <c r="AQ17" i="2"/>
  <c r="AP17" i="2"/>
  <c r="AO17" i="2"/>
  <c r="AN17" i="2"/>
  <c r="AR16" i="2"/>
  <c r="AQ16" i="2"/>
  <c r="AP16" i="2"/>
  <c r="AO16" i="2"/>
  <c r="AN16" i="2"/>
  <c r="AR15" i="2"/>
  <c r="AQ15" i="2"/>
  <c r="AP15" i="2"/>
  <c r="AO15" i="2"/>
  <c r="AN15" i="2"/>
  <c r="AR29" i="4"/>
  <c r="AQ29" i="4"/>
  <c r="AP29" i="4"/>
  <c r="AO29" i="4"/>
  <c r="AN2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4" i="4"/>
  <c r="AQ24" i="4"/>
  <c r="AP24" i="4"/>
  <c r="AO24" i="4"/>
  <c r="AN24" i="4"/>
  <c r="AR25" i="4"/>
  <c r="AQ25" i="4"/>
  <c r="AP25" i="4"/>
  <c r="AO25" i="4"/>
  <c r="AN25" i="4"/>
  <c r="AR23" i="4"/>
  <c r="AQ23" i="4"/>
  <c r="AP23" i="4"/>
  <c r="AO23" i="4"/>
  <c r="AN23" i="4"/>
  <c r="AR22" i="4"/>
  <c r="AQ22" i="4"/>
  <c r="AP22" i="4"/>
  <c r="AO22" i="4"/>
  <c r="AN22" i="4"/>
  <c r="AR21" i="4"/>
  <c r="AQ21" i="4"/>
  <c r="AP21" i="4"/>
  <c r="AO21" i="4"/>
  <c r="AN21" i="4"/>
  <c r="AR20" i="4"/>
  <c r="AQ20" i="4"/>
  <c r="AP20" i="4"/>
  <c r="AO20" i="4"/>
  <c r="AN20" i="4"/>
  <c r="AR19" i="4"/>
  <c r="AQ19" i="4"/>
  <c r="AP19" i="4"/>
  <c r="AO19" i="4"/>
  <c r="AN19" i="4"/>
  <c r="AR18" i="4"/>
  <c r="AQ18" i="4"/>
  <c r="AP18" i="4"/>
  <c r="AO18" i="4"/>
  <c r="AN18" i="4"/>
  <c r="AR17" i="4"/>
  <c r="AQ17" i="4"/>
  <c r="AP17" i="4"/>
  <c r="AO17" i="4"/>
  <c r="AN17" i="4"/>
  <c r="AR16" i="4"/>
  <c r="AQ16" i="4"/>
  <c r="AP16" i="4"/>
  <c r="AO16" i="4"/>
  <c r="AN16" i="4"/>
  <c r="AR15" i="4"/>
  <c r="AQ15" i="4"/>
  <c r="AP15" i="4"/>
  <c r="AO15" i="4"/>
  <c r="AN15" i="4"/>
  <c r="AN16" i="3"/>
  <c r="AO16" i="3"/>
  <c r="AP16" i="3"/>
  <c r="AQ16" i="3"/>
  <c r="AR16" i="3"/>
  <c r="AN17" i="3"/>
  <c r="AO17" i="3"/>
  <c r="AP17" i="3"/>
  <c r="AQ17" i="3"/>
  <c r="AR17" i="3"/>
  <c r="AN18" i="3"/>
  <c r="AO18" i="3"/>
  <c r="AP18" i="3"/>
  <c r="AQ18" i="3"/>
  <c r="AR18" i="3"/>
  <c r="AN19" i="3"/>
  <c r="AO19" i="3"/>
  <c r="AP19" i="3"/>
  <c r="AQ19" i="3"/>
  <c r="AR19" i="3"/>
  <c r="AN20" i="3"/>
  <c r="AO20" i="3"/>
  <c r="AP20" i="3"/>
  <c r="AQ20" i="3"/>
  <c r="AR20" i="3"/>
  <c r="AN21" i="3"/>
  <c r="AO21" i="3"/>
  <c r="AP21" i="3"/>
  <c r="AQ21" i="3"/>
  <c r="AR21" i="3"/>
  <c r="AN22" i="3"/>
  <c r="AO22" i="3"/>
  <c r="AP22" i="3"/>
  <c r="AQ22" i="3"/>
  <c r="AR22" i="3"/>
  <c r="AN23" i="3"/>
  <c r="AO23" i="3"/>
  <c r="AP23" i="3"/>
  <c r="AQ23" i="3"/>
  <c r="AR23" i="3"/>
  <c r="AN25" i="3"/>
  <c r="AO25" i="3"/>
  <c r="AP25" i="3"/>
  <c r="AQ25" i="3"/>
  <c r="AR25" i="3"/>
  <c r="AN24" i="3"/>
  <c r="AO24" i="3"/>
  <c r="AP24" i="3"/>
  <c r="AQ24" i="3"/>
  <c r="AR24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29" i="3"/>
  <c r="AO29" i="3"/>
  <c r="AP29" i="3"/>
  <c r="AQ29" i="3"/>
  <c r="AR29" i="3"/>
  <c r="N30" i="3"/>
  <c r="AM40" i="1" l="1"/>
  <c r="AM38" i="1"/>
  <c r="AM32" i="1"/>
  <c r="AM30" i="1"/>
  <c r="AM22" i="1"/>
  <c r="AM15" i="1"/>
  <c r="AM39" i="1"/>
  <c r="AM31" i="1"/>
  <c r="AM42" i="1"/>
  <c r="AM34" i="1"/>
  <c r="AM20" i="3"/>
  <c r="AM45" i="1"/>
  <c r="AM37" i="1"/>
  <c r="AM29" i="1"/>
  <c r="AM43" i="1"/>
  <c r="AM35" i="1"/>
  <c r="AM33" i="1"/>
  <c r="AM28" i="4"/>
  <c r="AM44" i="1"/>
  <c r="AM36" i="1"/>
  <c r="AM28" i="1"/>
  <c r="AM41" i="1"/>
  <c r="AM18" i="1"/>
  <c r="AM24" i="1"/>
  <c r="AM16" i="1"/>
  <c r="AM23" i="1"/>
  <c r="AM21" i="1"/>
  <c r="AM19" i="1"/>
  <c r="AM25" i="1"/>
  <c r="AM17" i="1"/>
  <c r="AM20" i="1"/>
  <c r="AM51" i="1"/>
  <c r="AM52" i="1"/>
  <c r="AM50" i="1"/>
  <c r="AM18" i="2"/>
  <c r="AM22" i="2"/>
  <c r="AM16" i="2"/>
  <c r="AM19" i="2"/>
  <c r="AM27" i="2"/>
  <c r="AM21" i="2"/>
  <c r="AM17" i="2"/>
  <c r="AM25" i="2"/>
  <c r="AM28" i="2"/>
  <c r="AM20" i="2"/>
  <c r="AM24" i="2"/>
  <c r="AM15" i="2"/>
  <c r="AM29" i="2"/>
  <c r="AM23" i="2"/>
  <c r="AM22" i="3"/>
  <c r="AM25" i="3"/>
  <c r="AM16" i="3"/>
  <c r="AM28" i="3"/>
  <c r="AM18" i="3"/>
  <c r="AM17" i="3"/>
  <c r="AM24" i="3"/>
  <c r="AM19" i="3"/>
  <c r="AM27" i="3"/>
  <c r="AM23" i="3"/>
  <c r="AM29" i="3"/>
  <c r="AM21" i="3"/>
  <c r="AM16" i="4"/>
  <c r="AM27" i="4"/>
  <c r="AM18" i="4"/>
  <c r="AM23" i="4"/>
  <c r="AM24" i="4"/>
  <c r="AM19" i="4"/>
  <c r="AM20" i="4"/>
  <c r="AM29" i="4"/>
  <c r="AM17" i="4"/>
  <c r="AM15" i="4"/>
  <c r="AM22" i="4"/>
  <c r="AM21" i="4"/>
  <c r="AM25" i="4"/>
  <c r="AM26" i="4"/>
  <c r="AM26" i="3"/>
  <c r="AM26" i="2"/>
  <c r="AI30" i="2"/>
  <c r="AJ30" i="2"/>
  <c r="AK30" i="2"/>
  <c r="AD30" i="2"/>
  <c r="AE30" i="2"/>
  <c r="AF30" i="2"/>
  <c r="Y30" i="2"/>
  <c r="Z30" i="2"/>
  <c r="AA30" i="2"/>
  <c r="T30" i="2"/>
  <c r="U30" i="2"/>
  <c r="V30" i="2"/>
  <c r="S30" i="2"/>
  <c r="O30" i="2"/>
  <c r="P30" i="2"/>
  <c r="Q30" i="2"/>
  <c r="N30" i="2"/>
  <c r="AI30" i="3"/>
  <c r="AJ30" i="3"/>
  <c r="AK30" i="3"/>
  <c r="AH30" i="3"/>
  <c r="AD30" i="3"/>
  <c r="AE30" i="3"/>
  <c r="AF30" i="3"/>
  <c r="AC30" i="3"/>
  <c r="Y30" i="3"/>
  <c r="Z30" i="3"/>
  <c r="AA30" i="3"/>
  <c r="X30" i="3"/>
  <c r="T30" i="3"/>
  <c r="U30" i="3"/>
  <c r="V30" i="3"/>
  <c r="S30" i="3"/>
  <c r="Q30" i="3"/>
  <c r="O30" i="3"/>
  <c r="P30" i="3"/>
  <c r="AO15" i="3"/>
  <c r="AP15" i="3"/>
  <c r="AQ15" i="3"/>
  <c r="AL30" i="4" l="1"/>
  <c r="AL47" i="1" s="1"/>
  <c r="AK30" i="4"/>
  <c r="AK47" i="1" s="1"/>
  <c r="AJ30" i="4"/>
  <c r="AJ47" i="1" s="1"/>
  <c r="AI30" i="4"/>
  <c r="AI47" i="1" s="1"/>
  <c r="AH30" i="4"/>
  <c r="AH47" i="1" s="1"/>
  <c r="AG30" i="4"/>
  <c r="AG47" i="1" s="1"/>
  <c r="AF30" i="4"/>
  <c r="AF47" i="1" s="1"/>
  <c r="AE30" i="4"/>
  <c r="AE47" i="1" s="1"/>
  <c r="AD30" i="4"/>
  <c r="AD47" i="1" s="1"/>
  <c r="AC30" i="4"/>
  <c r="AC47" i="1" s="1"/>
  <c r="AB30" i="4"/>
  <c r="AB47" i="1" s="1"/>
  <c r="AA30" i="4"/>
  <c r="AA47" i="1" s="1"/>
  <c r="Z30" i="4"/>
  <c r="Z47" i="1" s="1"/>
  <c r="Y30" i="4"/>
  <c r="Y47" i="1" s="1"/>
  <c r="X30" i="4"/>
  <c r="X47" i="1" s="1"/>
  <c r="W30" i="4"/>
  <c r="W47" i="1" s="1"/>
  <c r="V30" i="4"/>
  <c r="V47" i="1" s="1"/>
  <c r="U30" i="4"/>
  <c r="U47" i="1" s="1"/>
  <c r="T30" i="4"/>
  <c r="T47" i="1" s="1"/>
  <c r="S30" i="4"/>
  <c r="S47" i="1" s="1"/>
  <c r="R30" i="4"/>
  <c r="R47" i="1" s="1"/>
  <c r="Q30" i="4"/>
  <c r="Q47" i="1" s="1"/>
  <c r="P30" i="4"/>
  <c r="P47" i="1" s="1"/>
  <c r="O30" i="4"/>
  <c r="O47" i="1" s="1"/>
  <c r="N30" i="4"/>
  <c r="N47" i="1" s="1"/>
  <c r="M30" i="4"/>
  <c r="L30" i="4"/>
  <c r="K30" i="4"/>
  <c r="J30" i="4"/>
  <c r="I30" i="4"/>
  <c r="H30" i="4"/>
  <c r="G30" i="4"/>
  <c r="F30" i="4"/>
  <c r="E30" i="4"/>
  <c r="D30" i="4"/>
  <c r="AL30" i="3"/>
  <c r="AG30" i="3"/>
  <c r="AB30" i="3"/>
  <c r="W30" i="3"/>
  <c r="R30" i="3"/>
  <c r="M30" i="3"/>
  <c r="L30" i="3"/>
  <c r="K30" i="3"/>
  <c r="J30" i="3"/>
  <c r="I30" i="3"/>
  <c r="H30" i="3"/>
  <c r="G30" i="3"/>
  <c r="F30" i="3"/>
  <c r="E30" i="3"/>
  <c r="D30" i="3"/>
  <c r="AR15" i="3"/>
  <c r="AN15" i="3"/>
  <c r="AO30" i="4" l="1"/>
  <c r="AQ30" i="3"/>
  <c r="AQ30" i="4"/>
  <c r="AP30" i="4"/>
  <c r="AN30" i="4"/>
  <c r="AR30" i="4"/>
  <c r="AN30" i="3"/>
  <c r="AR30" i="3"/>
  <c r="AP30" i="3"/>
  <c r="AM15" i="3"/>
  <c r="AM30" i="3" s="1"/>
  <c r="AO30" i="3"/>
  <c r="L53" i="1"/>
  <c r="K53" i="1"/>
  <c r="J53" i="1"/>
  <c r="I53" i="1"/>
  <c r="E53" i="1"/>
  <c r="F53" i="1"/>
  <c r="G53" i="1"/>
  <c r="AM30" i="4" l="1"/>
  <c r="AR14" i="1"/>
  <c r="AQ14" i="1"/>
  <c r="AP14" i="1"/>
  <c r="AO14" i="1"/>
  <c r="AN14" i="1"/>
  <c r="AM14" i="1" l="1"/>
  <c r="D53" i="1"/>
  <c r="AN27" i="1" l="1"/>
  <c r="AO27" i="1"/>
  <c r="AP27" i="1"/>
  <c r="AQ27" i="1"/>
  <c r="AR27" i="1"/>
  <c r="AM27" i="1" l="1"/>
  <c r="AN13" i="1" l="1"/>
  <c r="AO13" i="1"/>
  <c r="AP13" i="1"/>
  <c r="AQ13" i="1"/>
  <c r="AR13" i="1"/>
  <c r="AM13" i="1" l="1"/>
  <c r="AR49" i="1"/>
  <c r="AR48" i="1" s="1"/>
  <c r="AQ49" i="1"/>
  <c r="AP49" i="1"/>
  <c r="AO49" i="1"/>
  <c r="AN49" i="1"/>
  <c r="AM49" i="1" l="1"/>
  <c r="AM48" i="1" s="1"/>
  <c r="AR26" i="1" l="1"/>
  <c r="AQ26" i="1"/>
  <c r="AP26" i="1"/>
  <c r="AO26" i="1"/>
  <c r="AN26" i="1"/>
  <c r="AM26" i="1" l="1"/>
  <c r="H53" i="1" l="1"/>
  <c r="AL30" i="2"/>
  <c r="AI53" i="1"/>
  <c r="AH30" i="2"/>
  <c r="AH53" i="1" s="1"/>
  <c r="AG30" i="2"/>
  <c r="AF53" i="1"/>
  <c r="AE53" i="1"/>
  <c r="AD53" i="1"/>
  <c r="AC30" i="2"/>
  <c r="AC53" i="1" s="1"/>
  <c r="AB30" i="2"/>
  <c r="AA53" i="1"/>
  <c r="Z53" i="1"/>
  <c r="Y53" i="1"/>
  <c r="X30" i="2"/>
  <c r="X53" i="1" s="1"/>
  <c r="W30" i="2"/>
  <c r="V53" i="1"/>
  <c r="U53" i="1"/>
  <c r="T53" i="1"/>
  <c r="S53" i="1"/>
  <c r="R30" i="2"/>
  <c r="Q53" i="1"/>
  <c r="P53" i="1"/>
  <c r="O53" i="1"/>
  <c r="N53" i="1"/>
  <c r="M30" i="2"/>
  <c r="L30" i="2"/>
  <c r="K30" i="2"/>
  <c r="J30" i="2"/>
  <c r="I30" i="2"/>
  <c r="H30" i="2"/>
  <c r="G30" i="2"/>
  <c r="F30" i="2"/>
  <c r="E30" i="2"/>
  <c r="D30" i="2"/>
  <c r="AJ53" i="1" l="1"/>
  <c r="AK53" i="1"/>
  <c r="AO47" i="1"/>
  <c r="AR47" i="1"/>
  <c r="W53" i="1"/>
  <c r="AN47" i="1"/>
  <c r="R53" i="1"/>
  <c r="AR55" i="1"/>
  <c r="AN48" i="1"/>
  <c r="AQ48" i="1"/>
  <c r="M53" i="1"/>
  <c r="M55" i="1" s="1"/>
  <c r="AO48" i="1"/>
  <c r="AB53" i="1"/>
  <c r="AO30" i="2"/>
  <c r="AQ30" i="2"/>
  <c r="I54" i="1"/>
  <c r="AG53" i="1"/>
  <c r="AL53" i="1"/>
  <c r="AL55" i="1" s="1"/>
  <c r="AP48" i="1"/>
  <c r="AP30" i="2"/>
  <c r="AN30" i="2"/>
  <c r="AR30" i="2"/>
  <c r="W55" i="1" l="1"/>
  <c r="AG55" i="1"/>
  <c r="AQ47" i="1"/>
  <c r="AP47" i="1"/>
  <c r="AP46" i="1" s="1"/>
  <c r="AP53" i="1" s="1"/>
  <c r="AO46" i="1"/>
  <c r="AO53" i="1" s="1"/>
  <c r="N54" i="1"/>
  <c r="S54" i="1"/>
  <c r="AR54" i="1"/>
  <c r="AR46" i="1"/>
  <c r="AR53" i="1" s="1"/>
  <c r="AC54" i="1"/>
  <c r="X54" i="1"/>
  <c r="AM30" i="2"/>
  <c r="AN46" i="1"/>
  <c r="AN53" i="1" s="1"/>
  <c r="D54" i="1"/>
  <c r="D55" i="1" s="1"/>
  <c r="AM47" i="1" l="1"/>
  <c r="AM46" i="1" s="1"/>
  <c r="AM53" i="1" s="1"/>
  <c r="AQ46" i="1"/>
  <c r="AQ53" i="1" s="1"/>
  <c r="AH54" i="1"/>
  <c r="AH55" i="1" s="1"/>
  <c r="N55" i="1"/>
  <c r="X55" i="1"/>
  <c r="AM54" i="1" l="1"/>
</calcChain>
</file>

<file path=xl/sharedStrings.xml><?xml version="1.0" encoding="utf-8"?>
<sst xmlns="http://schemas.openxmlformats.org/spreadsheetml/2006/main" count="431" uniqueCount="144">
  <si>
    <t>Załącznik nr 2</t>
  </si>
  <si>
    <t xml:space="preserve">do Programu studiów na kierunku mchanika i budowa maszyn - studia pierwszego stopnia o profilu praktycznym, </t>
  </si>
  <si>
    <t>z dnia 21 czerwca 2022 r.</t>
  </si>
  <si>
    <t>obowiązuje I rok od r.a. 2022/2023</t>
  </si>
  <si>
    <t xml:space="preserve">PLAN  STUDIÓW  NIESTACJONARNYCH I stopnia                 </t>
  </si>
  <si>
    <t>KIERUNEK: MECHANIKA I BUDOWA MASZYN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</si>
  <si>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</si>
  <si>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</si>
  <si>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</si>
  <si>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</si>
  <si>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</si>
  <si>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</si>
  <si>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</si>
  <si>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</si>
  <si>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</si>
  <si>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</si>
  <si>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</si>
  <si>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</si>
  <si>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</si>
  <si>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</si>
  <si>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</si>
  <si>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</si>
  <si>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</si>
  <si>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</si>
  <si>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</si>
  <si>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</si>
  <si>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</si>
  <si>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</si>
  <si>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</si>
  <si>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</si>
  <si>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</si>
  <si>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</si>
  <si>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</si>
  <si>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</si>
  <si>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</si>
  <si>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</si>
  <si>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</si>
  <si>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Wprowadzenie do matematyki</t>
  </si>
  <si>
    <t>Podstawy kreatywności</t>
  </si>
  <si>
    <t>Fizyka</t>
  </si>
  <si>
    <t>E II</t>
  </si>
  <si>
    <t>Metodyka obliczeń inżynierskich</t>
  </si>
  <si>
    <t>z. o. II</t>
  </si>
  <si>
    <t>Narzędzia analizy matematycznej</t>
  </si>
  <si>
    <t>Matematyka stosowana</t>
  </si>
  <si>
    <t>z. o. IV</t>
  </si>
  <si>
    <t>Język obcy dla inżynierów</t>
  </si>
  <si>
    <t>Marketing dla inżynierów</t>
  </si>
  <si>
    <t>z. o. V</t>
  </si>
  <si>
    <t>Ochrona własności intelektualnych</t>
  </si>
  <si>
    <t>z. o. VI</t>
  </si>
  <si>
    <t>B. Przedmioty kierunkowe</t>
  </si>
  <si>
    <t xml:space="preserve">Materiałoznawstwo </t>
  </si>
  <si>
    <t>E I</t>
  </si>
  <si>
    <t xml:space="preserve">Podstawy elektrotechniki i elektroniki </t>
  </si>
  <si>
    <t>Podstawy mechatroniki</t>
  </si>
  <si>
    <t>Grafika inżynierska</t>
  </si>
  <si>
    <t xml:space="preserve">Chemia </t>
  </si>
  <si>
    <t>Podstawy technik wytwarzania</t>
  </si>
  <si>
    <t>Rysunek techniczny i CAD</t>
  </si>
  <si>
    <t xml:space="preserve">Metrologia </t>
  </si>
  <si>
    <t>Materiały konstrukcyjne</t>
  </si>
  <si>
    <t>Mechanika techniczna I</t>
  </si>
  <si>
    <t>z. o. III</t>
  </si>
  <si>
    <t>Mechanika techniczna II</t>
  </si>
  <si>
    <t>Podstawy technologii maszyn</t>
  </si>
  <si>
    <t>E. III</t>
  </si>
  <si>
    <t>Mechanika płynów</t>
  </si>
  <si>
    <t>Wytrzymałość materiałów I</t>
  </si>
  <si>
    <t>Podstawy konstrukcji i eksploatacji maszyn</t>
  </si>
  <si>
    <t>E IV</t>
  </si>
  <si>
    <t>Termodynamika techniczna</t>
  </si>
  <si>
    <t>Wytrzymałość materiałów II</t>
  </si>
  <si>
    <t>E V</t>
  </si>
  <si>
    <t>Inżynieria wytwarzania</t>
  </si>
  <si>
    <t>Podstawy inżynierii odwrotnej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</si>
  <si>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</si>
  <si>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</si>
  <si>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</si>
  <si>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</si>
  <si>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</si>
  <si>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</si>
  <si>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Praktyka zawodowa II</t>
  </si>
  <si>
    <t>Praktyka zawodowa III</t>
  </si>
  <si>
    <t>RAZEM</t>
  </si>
  <si>
    <t>Moduł obieralny: PROCESY PRODUKCYJNE I TECHNOLOGICZNE</t>
  </si>
  <si>
    <t>Forma zalicz.</t>
  </si>
  <si>
    <t>7 sem.</t>
  </si>
  <si>
    <t>C. Moduł obieralny: PROCESY PRODUKCYJNE I TECHNOLOGICZNE</t>
  </si>
  <si>
    <t>Podstawy programowania obrabiarek sterowanych numerycznie</t>
  </si>
  <si>
    <t>Obróbka plastyczna metali</t>
  </si>
  <si>
    <t>Diagnostyka i eksploatacja maszyn i urządzeń</t>
  </si>
  <si>
    <t>Technika pomiarów 3D</t>
  </si>
  <si>
    <t>Obróbka wiórowa i ścierna</t>
  </si>
  <si>
    <t xml:space="preserve">Podstawy automatyzacji procesów produkcyjnych </t>
  </si>
  <si>
    <t>Logistyka i organizacja produkcji</t>
  </si>
  <si>
    <t>z. o.VI</t>
  </si>
  <si>
    <t>Technologie tworzyw sztucznych</t>
  </si>
  <si>
    <t>Technologie łączenia metali</t>
  </si>
  <si>
    <t>Optymalizacja procesów produkcyjnych</t>
  </si>
  <si>
    <t>E VI</t>
  </si>
  <si>
    <t>Obróbka cieplna i cieplnochemiczna stopów żelaza</t>
  </si>
  <si>
    <t>E VII</t>
  </si>
  <si>
    <t>Projektowanie procesów i oprzyrządowania technologicznego</t>
  </si>
  <si>
    <t>z. o. VII</t>
  </si>
  <si>
    <t>Technologie powłok</t>
  </si>
  <si>
    <t>Lean Managemenet</t>
  </si>
  <si>
    <t>Projekt inżynierski technologiczny</t>
  </si>
  <si>
    <t xml:space="preserve">Razem liczba godzin </t>
  </si>
  <si>
    <t>Moduł obieralny: URZĄDZENIA I SYSTEMY MECHATRONICZNE</t>
  </si>
  <si>
    <t>C. Moduł obieralny: URZĄDZENIA I SYSTEMY MECHATRONICZNE</t>
  </si>
  <si>
    <t>Budowa urządzeń mechatronicznych</t>
  </si>
  <si>
    <t>Układy i zespoły elektroniczne</t>
  </si>
  <si>
    <t>Sterowniki PLC</t>
  </si>
  <si>
    <t>Podstawy hydrauliki i pneumatyki</t>
  </si>
  <si>
    <t>Dynamika elementów mechatroniki</t>
  </si>
  <si>
    <t>Programowanie układów sterowania</t>
  </si>
  <si>
    <t>Systemy wbudowane</t>
  </si>
  <si>
    <t>Technologie bezpieczeństwa w urządzeniach mechatronicznych</t>
  </si>
  <si>
    <t>Diagnostyka urządzeń mechatronicznych</t>
  </si>
  <si>
    <t>Komputerowe wspomaganie projektowania urządzeń</t>
  </si>
  <si>
    <t>Roboty mobilne</t>
  </si>
  <si>
    <t>Sterowanie urządzeniami technologicznymi</t>
  </si>
  <si>
    <t>Zarządzanie procesami przemysłowymi</t>
  </si>
  <si>
    <t>Modelowanie systemów sterowania</t>
  </si>
  <si>
    <t>Projekt inżynierski konstrukcyjny</t>
  </si>
  <si>
    <t>Moduł obieralny: ZARZĄDZANIE PROCESAMI PRZEMYSŁOWYMI</t>
  </si>
  <si>
    <t>C. Moduł obieralny: ZARZĄDZANIE PROCESAMI PRZEMYSŁOWYMI</t>
  </si>
  <si>
    <t>Prognozowanie w technice</t>
  </si>
  <si>
    <t>Innowacje i wdrożenia przemysłowe</t>
  </si>
  <si>
    <t>Eksploatacja i naprawy urządzeń produkcyjnych</t>
  </si>
  <si>
    <t>Energochłonność procesów produkcyjnych</t>
  </si>
  <si>
    <t>Komputerowe wspomaganie zarządzania</t>
  </si>
  <si>
    <t>Wdrażanie nowych technologii</t>
  </si>
  <si>
    <t>Inteligentne systemy wspomagania decyzji</t>
  </si>
  <si>
    <t>Metody projektowania jakości w produkcji i usługach</t>
  </si>
  <si>
    <t>Projekty inwestycyjne w przemyśle</t>
  </si>
  <si>
    <t>Informatyzacja produkcji</t>
  </si>
  <si>
    <t>Systemy zarządzania w przemyśle</t>
  </si>
  <si>
    <t>Metody sterowania i kontroli jakości w produkcji i usługach</t>
  </si>
  <si>
    <t>Narzędzia Lean Manufacturing w inżynierii zarządzania</t>
  </si>
  <si>
    <t xml:space="preserve">Zarządzanie procesami inwestycyjnymi </t>
  </si>
  <si>
    <t>Projekt inżynierski wdrożeniowy</t>
  </si>
  <si>
    <t>stanowiącego załącznik do Uchwały nr 27/000/2022 Senatu AJP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</si>
</sst>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rgb="FF000000"/>
      <name val="Czcionka tekstu podstawowego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sz val="6"/>
      <name val="Arial CE"/>
      <charset val="238"/>
    </font>
    <font>
      <i/>
      <sz val="6"/>
      <color rgb="FFFF0000"/>
      <name val="Arial CE"/>
      <charset val="238"/>
    </font>
    <font>
      <b/>
      <sz val="8"/>
      <name val="Arial CE"/>
      <charset val="238"/>
    </font>
    <font>
      <sz val="8"/>
      <color rgb="FFFF0000"/>
      <name val="Arial CE"/>
      <charset val="238"/>
    </font>
    <font>
      <sz val="7"/>
      <name val="Arial"/>
      <family val="2"/>
      <charset val="238"/>
    </font>
    <font>
      <b/>
      <sz val="10"/>
      <name val="Arial CE"/>
      <charset val="238"/>
    </font>
    <font>
      <sz val="7"/>
      <name val="Arial CE"/>
      <charset val="238"/>
    </font>
    <font>
      <i/>
      <sz val="5"/>
      <name val="Arial CE"/>
      <charset val="238"/>
    </font>
    <font>
      <b/>
      <sz val="6"/>
      <name val="Arial CE"/>
      <charset val="238"/>
    </font>
    <font>
      <b/>
      <i/>
      <sz val="7"/>
      <name val="Arial CE"/>
      <charset val="238"/>
    </font>
    <font>
      <b/>
      <i/>
      <sz val="7"/>
      <color rgb="FFFF0000"/>
      <name val="Arial CE"/>
      <charset val="238"/>
    </font>
    <font>
      <i/>
      <sz val="7"/>
      <color rgb="FFFF0000"/>
      <name val="Arial CE"/>
      <charset val="238"/>
    </font>
    <font>
      <i/>
      <sz val="7"/>
      <name val="Arial CE"/>
      <charset val="238"/>
    </font>
    <font>
      <sz val="9"/>
      <name val="Arial CE"/>
      <charset val="238"/>
    </font>
    <font>
      <b/>
      <i/>
      <sz val="8"/>
      <color rgb="FFFF0000"/>
      <name val="Arial CE"/>
      <charset val="238"/>
    </font>
    <font>
      <b/>
      <sz val="8"/>
      <name val="Arial CE"/>
      <family val="2"/>
      <charset val="238"/>
    </font>
    <font>
      <i/>
      <sz val="8"/>
      <color rgb="FFFF0000"/>
      <name val="Arial CE"/>
      <charset val="238"/>
    </font>
    <font>
      <b/>
      <i/>
      <sz val="6"/>
      <color rgb="FFFF0000"/>
      <name val="Arial CE"/>
      <charset val="238"/>
    </font>
    <font>
      <i/>
      <sz val="6"/>
      <name val="Arial CE"/>
      <charset val="238"/>
    </font>
    <font>
      <b/>
      <sz val="5"/>
      <name val="Arial CE"/>
      <charset val="238"/>
    </font>
    <font>
      <b/>
      <i/>
      <sz val="8"/>
      <color rgb="FFFF000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b/>
      <u/>
      <sz val="10"/>
      <name val="Arial CE"/>
      <charset val="238"/>
    </font>
    <font>
      <sz val="10"/>
      <name val="Calibri"/>
      <family val="2"/>
      <charset val="238"/>
      <scheme val="minor"/>
    </font>
    <font>
      <sz val="7.5"/>
      <name val="Arial CE"/>
      <charset val="238"/>
    </font>
    <font>
      <sz val="7.5"/>
      <color indexed="8"/>
      <name val="Arial CE"/>
      <charset val="238"/>
    </font>
    <font>
      <i/>
      <sz val="8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name val="Arial"/>
      <family val="2"/>
      <charset val="238"/>
    </font>
    <font>
      <i/>
      <sz val="8"/>
      <color indexed="10"/>
      <name val="Arial CE"/>
      <charset val="238"/>
    </font>
    <font>
      <sz val="10"/>
      <name val="Arial"/>
      <family val="2"/>
      <charset val="238"/>
    </font>
    <font>
      <sz val="7.5"/>
      <color theme="1" tint="4.9989318521683403E-2"/>
      <name val="Arial CE"/>
      <charset val="238"/>
    </font>
    <font>
      <sz val="7.5"/>
      <name val="Arial"/>
      <family val="2"/>
      <charset val="238"/>
    </font>
    <font>
      <sz val="7"/>
      <color theme="1" tint="4.9989318521683403E-2"/>
      <name val="Arial CE"/>
      <charset val="238"/>
    </font>
    <font>
      <sz val="8"/>
      <color theme="1" tint="4.9989318521683403E-2"/>
      <name val="Arial CE"/>
      <charset val="238"/>
    </font>
    <font>
      <sz val="7"/>
      <color theme="1" tint="4.9989318521683403E-2"/>
      <name val="Arial"/>
      <family val="2"/>
      <charset val="238"/>
    </font>
    <font>
      <i/>
      <sz val="8"/>
      <color theme="1" tint="4.9989318521683403E-2"/>
      <name val="Arial"/>
      <family val="2"/>
      <charset val="238"/>
    </font>
    <font>
      <sz val="7.5"/>
      <color indexed="8"/>
      <name val="Arial"/>
      <family val="2"/>
      <charset val="238"/>
    </font>
    <font>
      <sz val="7.5"/>
      <color theme="1"/>
      <name val="Arial"/>
      <family val="2"/>
      <charset val="238"/>
    </font>
    <font>
      <sz val="8"/>
      <color theme="1" tint="4.9989318521683403E-2"/>
      <name val="Arial"/>
      <family val="2"/>
      <charset val="238"/>
    </font>
    <font>
      <sz val="8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theme="9" tint="0.59999389629810485"/>
        <bgColor indexed="31"/>
      </patternFill>
    </fill>
    <fill>
      <patternFill patternType="solid">
        <fgColor rgb="FFCCFFCC"/>
        <bgColor indexed="27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24" fillId="0" borderId="0"/>
    <xf numFmtId="0" fontId="33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3" fillId="0" borderId="0" xfId="0" applyFont="1"/>
    <xf numFmtId="0" fontId="21" fillId="0" borderId="0" xfId="0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5" fillId="0" borderId="0" xfId="0" applyFont="1"/>
    <xf numFmtId="0" fontId="15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/>
    </xf>
    <xf numFmtId="1" fontId="13" fillId="2" borderId="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5" fillId="0" borderId="0" xfId="0" applyFont="1"/>
    <xf numFmtId="0" fontId="27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3" fillId="16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1" fontId="1" fillId="17" borderId="2" xfId="0" applyNumberFormat="1" applyFont="1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5" fillId="23" borderId="2" xfId="0" applyFont="1" applyFill="1" applyBorder="1" applyAlignment="1">
      <alignment horizontal="center" vertical="center"/>
    </xf>
    <xf numFmtId="1" fontId="19" fillId="3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24" borderId="2" xfId="0" applyFont="1" applyFill="1" applyBorder="1" applyAlignment="1">
      <alignment horizontal="center" vertical="center"/>
    </xf>
    <xf numFmtId="1" fontId="1" fillId="25" borderId="2" xfId="0" applyNumberFormat="1" applyFont="1" applyFill="1" applyBorder="1" applyAlignment="1">
      <alignment horizontal="center" vertical="center"/>
    </xf>
    <xf numFmtId="1" fontId="1" fillId="11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26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 vertical="center" wrapText="1"/>
    </xf>
    <xf numFmtId="0" fontId="1" fillId="27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41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" fillId="9" borderId="2" xfId="1" applyFont="1" applyFill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/>
    </xf>
    <xf numFmtId="0" fontId="35" fillId="0" borderId="2" xfId="0" applyFont="1" applyBorder="1" applyAlignment="1">
      <alignment horizontal="left" vertical="center" wrapText="1"/>
    </xf>
    <xf numFmtId="0" fontId="29" fillId="21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/>
    </xf>
    <xf numFmtId="0" fontId="42" fillId="21" borderId="2" xfId="0" applyFont="1" applyFill="1" applyBorder="1" applyAlignment="1">
      <alignment horizontal="center" vertical="center"/>
    </xf>
    <xf numFmtId="0" fontId="31" fillId="21" borderId="2" xfId="0" applyFont="1" applyFill="1" applyBorder="1" applyAlignment="1">
      <alignment horizontal="center" vertical="center"/>
    </xf>
    <xf numFmtId="0" fontId="31" fillId="19" borderId="2" xfId="0" applyFont="1" applyFill="1" applyBorder="1" applyAlignment="1">
      <alignment horizontal="center" vertical="center"/>
    </xf>
    <xf numFmtId="0" fontId="29" fillId="19" borderId="2" xfId="0" applyFont="1" applyFill="1" applyBorder="1" applyAlignment="1">
      <alignment horizontal="center" vertical="center"/>
    </xf>
    <xf numFmtId="0" fontId="31" fillId="17" borderId="2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29" fillId="12" borderId="2" xfId="0" applyFont="1" applyFill="1" applyBorder="1" applyAlignment="1">
      <alignment horizontal="center" vertical="center"/>
    </xf>
    <xf numFmtId="0" fontId="39" fillId="21" borderId="2" xfId="0" applyFont="1" applyFill="1" applyBorder="1" applyAlignment="1">
      <alignment horizontal="center" vertical="center"/>
    </xf>
    <xf numFmtId="0" fontId="38" fillId="0" borderId="2" xfId="2" applyFont="1" applyBorder="1" applyAlignment="1">
      <alignment horizontal="center"/>
    </xf>
    <xf numFmtId="0" fontId="37" fillId="20" borderId="2" xfId="2" applyFont="1" applyFill="1" applyBorder="1" applyAlignment="1">
      <alignment horizontal="center" vertical="center"/>
    </xf>
    <xf numFmtId="0" fontId="1" fillId="20" borderId="2" xfId="2" applyFont="1" applyFill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1" fillId="7" borderId="2" xfId="2" applyFont="1" applyFill="1" applyBorder="1" applyAlignment="1">
      <alignment horizontal="center" vertical="center"/>
    </xf>
    <xf numFmtId="0" fontId="32" fillId="6" borderId="2" xfId="2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1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1" fontId="0" fillId="0" borderId="0" xfId="0" applyNumberFormat="1"/>
    <xf numFmtId="0" fontId="43" fillId="0" borderId="9" xfId="0" applyFont="1" applyBorder="1" applyAlignment="1" applyProtection="1">
      <alignment vertical="center" wrapText="1"/>
      <protection locked="0"/>
    </xf>
    <xf numFmtId="0" fontId="31" fillId="0" borderId="9" xfId="0" applyFont="1" applyBorder="1" applyAlignment="1" applyProtection="1">
      <alignment horizontal="left" vertical="center" wrapText="1"/>
      <protection locked="0"/>
    </xf>
    <xf numFmtId="0" fontId="43" fillId="0" borderId="9" xfId="0" applyFont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</xf>
    <xf numFmtId="0" fontId="37" fillId="0" borderId="2" xfId="1" applyFont="1" applyBorder="1" applyAlignment="1">
      <alignment horizontal="left" vertical="center" wrapText="1" shrinkToFit="1"/>
    </xf>
    <xf numFmtId="0" fontId="1" fillId="6" borderId="2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textRotation="90" wrapText="1"/>
    </xf>
    <xf numFmtId="0" fontId="3" fillId="1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textRotation="90" wrapText="1"/>
    </xf>
    <xf numFmtId="1" fontId="17" fillId="2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15" borderId="2" xfId="0" applyFont="1" applyFill="1" applyBorder="1" applyAlignment="1">
      <alignment horizontal="center" vertical="center"/>
    </xf>
    <xf numFmtId="0" fontId="18" fillId="16" borderId="2" xfId="0" applyFont="1" applyFill="1" applyBorder="1" applyAlignment="1">
      <alignment horizontal="center" vertical="center"/>
    </xf>
    <xf numFmtId="0" fontId="18" fillId="14" borderId="2" xfId="0" applyFont="1" applyFill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right" vertical="top"/>
    </xf>
    <xf numFmtId="0" fontId="8" fillId="0" borderId="0" xfId="0" quotePrefix="1" applyFont="1" applyAlignment="1">
      <alignment horizontal="center" vertical="top"/>
    </xf>
    <xf numFmtId="0" fontId="8" fillId="0" borderId="0" xfId="0" quotePrefix="1" applyFont="1" applyAlignment="1">
      <alignment horizontal="center"/>
    </xf>
    <xf numFmtId="0" fontId="26" fillId="0" borderId="0" xfId="0" applyFont="1" applyAlignment="1">
      <alignment horizontal="right" vertical="top" wrapText="1"/>
    </xf>
    <xf numFmtId="0" fontId="8" fillId="0" borderId="0" xfId="0" quotePrefix="1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3" fillId="16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22" fillId="2" borderId="2" xfId="0" applyFont="1" applyFill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top" wrapText="1"/>
    </xf>
  </cellXfs>
  <cellStyles count="3">
    <cellStyle name="Normalny" xfId="0" builtinId="0"/>
    <cellStyle name="Normalny 2" xfId="1" xr:uid="{00000000-0005-0000-0000-000001000000}"/>
    <cellStyle name="Normalny 4" xfId="2" xr:uid="{00000000-0005-0000-0000-000002000000}"/>
  </cellStyles>
  <dxfs count="66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0"/>
    </dxf>
  </dxfs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9"/>
  <sheetViews>
    <sheetView tabSelected="1" zoomScale="70" zoomScaleNormal="70" workbookViewId="0">
      <selection sqref="A1:AR5"/>
    </sheetView>
  </sheetViews>
  <sheetFormatPr defaultRowHeight="14.25"/>
  <cols>
    <col min="1" max="1" width="2.375" style="1" customWidth="1"/>
    <col min="2" max="2" width="21.25" style="33" customWidth="1"/>
    <col min="3" max="3" width="6.875" style="2" customWidth="1"/>
    <col min="4" max="7" width="3.25" style="3" customWidth="1"/>
    <col min="8" max="8" width="3.25" style="50" customWidth="1"/>
    <col min="9" max="12" width="3.25" style="3" customWidth="1"/>
    <col min="13" max="13" width="3.25" style="50" customWidth="1"/>
    <col min="14" max="17" width="3.25" style="5" customWidth="1"/>
    <col min="18" max="18" width="3.25" style="53" customWidth="1"/>
    <col min="19" max="22" width="3.25" style="3" customWidth="1"/>
    <col min="23" max="23" width="3.25" style="50" customWidth="1"/>
    <col min="24" max="27" width="3.25" style="5" customWidth="1"/>
    <col min="28" max="28" width="3.25" style="53" customWidth="1"/>
    <col min="29" max="32" width="3.25" style="3" customWidth="1"/>
    <col min="33" max="33" width="3.25" style="50" customWidth="1"/>
    <col min="34" max="37" width="3.25" style="3" customWidth="1"/>
    <col min="38" max="38" width="3.25" style="50" customWidth="1"/>
    <col min="39" max="39" width="5.25" style="6" customWidth="1"/>
    <col min="40" max="43" width="3.25" style="7" customWidth="1"/>
    <col min="44" max="44" width="3.25" style="54" customWidth="1"/>
    <col min="45" max="45" width="6.375" customWidth="1"/>
    <col min="46" max="56" width="7.75" customWidth="1"/>
    <col min="57" max="57" width="2.125" customWidth="1"/>
    <col min="58" max="58" width="1.75" customWidth="1"/>
    <col min="59" max="59" width="1.375" customWidth="1"/>
    <col min="60" max="60" width="1.5" customWidth="1"/>
    <col min="61" max="61" width="1.375" hidden="1" customWidth="1"/>
    <col min="62" max="64" width="7.75" hidden="1" customWidth="1"/>
    <col min="65" max="256" width="8.625" customWidth="1"/>
    <col min="257" max="257" width="2.375" customWidth="1"/>
    <col min="258" max="258" width="21" customWidth="1"/>
    <col min="259" max="259" width="6.875" customWidth="1"/>
    <col min="260" max="263" width="2.125" customWidth="1"/>
    <col min="264" max="264" width="2.375" customWidth="1"/>
    <col min="265" max="268" width="2.125" customWidth="1"/>
    <col min="269" max="269" width="2.375" customWidth="1"/>
    <col min="270" max="273" width="2.125" customWidth="1"/>
    <col min="274" max="274" width="2.375" customWidth="1"/>
    <col min="275" max="278" width="2.125" customWidth="1"/>
    <col min="279" max="279" width="2.375" customWidth="1"/>
    <col min="280" max="280" width="3.125" customWidth="1"/>
    <col min="281" max="281" width="2.125" customWidth="1"/>
    <col min="282" max="282" width="3.25" customWidth="1"/>
    <col min="283" max="283" width="2.125" customWidth="1"/>
    <col min="284" max="284" width="2.25" customWidth="1"/>
    <col min="285" max="285" width="3" customWidth="1"/>
    <col min="286" max="286" width="1.5" customWidth="1"/>
    <col min="287" max="287" width="3.125" customWidth="1"/>
    <col min="288" max="288" width="2.125" customWidth="1"/>
    <col min="289" max="289" width="3" customWidth="1"/>
    <col min="290" max="290" width="2.375" customWidth="1"/>
    <col min="291" max="292" width="2.125" customWidth="1"/>
    <col min="293" max="293" width="2.375" customWidth="1"/>
    <col min="294" max="294" width="2.25" customWidth="1"/>
    <col min="295" max="295" width="6.25" customWidth="1"/>
    <col min="296" max="296" width="4.125" customWidth="1"/>
    <col min="297" max="300" width="3.25" customWidth="1"/>
    <col min="301" max="301" width="0.25" customWidth="1"/>
    <col min="302" max="312" width="10.5" hidden="1" customWidth="1"/>
    <col min="313" max="313" width="2.125" customWidth="1"/>
    <col min="314" max="314" width="1.75" customWidth="1"/>
    <col min="315" max="315" width="1.375" customWidth="1"/>
    <col min="316" max="316" width="1.5" customWidth="1"/>
    <col min="317" max="320" width="10.5" hidden="1" customWidth="1"/>
    <col min="321" max="512" width="8.625" customWidth="1"/>
    <col min="513" max="513" width="2.375" customWidth="1"/>
    <col min="514" max="514" width="21" customWidth="1"/>
    <col min="515" max="515" width="6.875" customWidth="1"/>
    <col min="516" max="519" width="2.125" customWidth="1"/>
    <col min="520" max="520" width="2.375" customWidth="1"/>
    <col min="521" max="524" width="2.125" customWidth="1"/>
    <col min="525" max="525" width="2.375" customWidth="1"/>
    <col min="526" max="529" width="2.125" customWidth="1"/>
    <col min="530" max="530" width="2.375" customWidth="1"/>
    <col min="531" max="534" width="2.125" customWidth="1"/>
    <col min="535" max="535" width="2.375" customWidth="1"/>
    <col min="536" max="536" width="3.125" customWidth="1"/>
    <col min="537" max="537" width="2.125" customWidth="1"/>
    <col min="538" max="538" width="3.25" customWidth="1"/>
    <col min="539" max="539" width="2.125" customWidth="1"/>
    <col min="540" max="540" width="2.25" customWidth="1"/>
    <col min="541" max="541" width="3" customWidth="1"/>
    <col min="542" max="542" width="1.5" customWidth="1"/>
    <col min="543" max="543" width="3.125" customWidth="1"/>
    <col min="544" max="544" width="2.125" customWidth="1"/>
    <col min="545" max="545" width="3" customWidth="1"/>
    <col min="546" max="546" width="2.375" customWidth="1"/>
    <col min="547" max="548" width="2.125" customWidth="1"/>
    <col min="549" max="549" width="2.375" customWidth="1"/>
    <col min="550" max="550" width="2.25" customWidth="1"/>
    <col min="551" max="551" width="6.25" customWidth="1"/>
    <col min="552" max="552" width="4.125" customWidth="1"/>
    <col min="553" max="556" width="3.25" customWidth="1"/>
    <col min="557" max="557" width="0.25" customWidth="1"/>
    <col min="558" max="568" width="10.5" hidden="1" customWidth="1"/>
    <col min="569" max="569" width="2.125" customWidth="1"/>
    <col min="570" max="570" width="1.75" customWidth="1"/>
    <col min="571" max="571" width="1.375" customWidth="1"/>
    <col min="572" max="572" width="1.5" customWidth="1"/>
    <col min="573" max="576" width="10.5" hidden="1" customWidth="1"/>
    <col min="577" max="768" width="8.625" customWidth="1"/>
    <col min="769" max="769" width="2.375" customWidth="1"/>
    <col min="770" max="770" width="21" customWidth="1"/>
    <col min="771" max="771" width="6.875" customWidth="1"/>
    <col min="772" max="775" width="2.125" customWidth="1"/>
    <col min="776" max="776" width="2.375" customWidth="1"/>
    <col min="777" max="780" width="2.125" customWidth="1"/>
    <col min="781" max="781" width="2.375" customWidth="1"/>
    <col min="782" max="785" width="2.125" customWidth="1"/>
    <col min="786" max="786" width="2.375" customWidth="1"/>
    <col min="787" max="790" width="2.125" customWidth="1"/>
    <col min="791" max="791" width="2.375" customWidth="1"/>
    <col min="792" max="792" width="3.125" customWidth="1"/>
    <col min="793" max="793" width="2.125" customWidth="1"/>
    <col min="794" max="794" width="3.25" customWidth="1"/>
    <col min="795" max="795" width="2.125" customWidth="1"/>
    <col min="796" max="796" width="2.25" customWidth="1"/>
    <col min="797" max="797" width="3" customWidth="1"/>
    <col min="798" max="798" width="1.5" customWidth="1"/>
    <col min="799" max="799" width="3.125" customWidth="1"/>
    <col min="800" max="800" width="2.125" customWidth="1"/>
    <col min="801" max="801" width="3" customWidth="1"/>
    <col min="802" max="802" width="2.375" customWidth="1"/>
    <col min="803" max="804" width="2.125" customWidth="1"/>
    <col min="805" max="805" width="2.375" customWidth="1"/>
    <col min="806" max="806" width="2.25" customWidth="1"/>
    <col min="807" max="807" width="6.25" customWidth="1"/>
    <col min="808" max="808" width="4.125" customWidth="1"/>
    <col min="809" max="812" width="3.25" customWidth="1"/>
    <col min="813" max="813" width="0.25" customWidth="1"/>
    <col min="814" max="824" width="10.5" hidden="1" customWidth="1"/>
    <col min="825" max="825" width="2.125" customWidth="1"/>
    <col min="826" max="826" width="1.75" customWidth="1"/>
    <col min="827" max="827" width="1.375" customWidth="1"/>
    <col min="828" max="828" width="1.5" customWidth="1"/>
    <col min="829" max="832" width="10.5" hidden="1" customWidth="1"/>
    <col min="833" max="1025" width="8.625" customWidth="1"/>
  </cols>
  <sheetData>
    <row r="1" spans="1:45" ht="13.9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</row>
    <row r="2" spans="1:45" ht="13.9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</row>
    <row r="3" spans="1:45" ht="13.9" customHeight="1">
      <c r="A3" s="172" t="s">
        <v>143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</row>
    <row r="4" spans="1:45" ht="13.9" customHeight="1">
      <c r="A4" s="172" t="s">
        <v>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</row>
    <row r="5" spans="1:45" ht="12.75" customHeight="1">
      <c r="A5" s="175" t="s">
        <v>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</row>
    <row r="6" spans="1:45" s="8" customFormat="1" ht="15" customHeight="1">
      <c r="A6" s="176" t="s">
        <v>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</row>
    <row r="7" spans="1:45" s="8" customFormat="1" ht="15" customHeight="1">
      <c r="A7" s="173" t="s">
        <v>5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</row>
    <row r="8" spans="1:45" ht="15" customHeight="1">
      <c r="A8" s="174" t="s">
        <v>6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</row>
    <row r="9" spans="1:45" ht="15.75" customHeight="1"/>
    <row r="10" spans="1:45" s="9" customFormat="1" ht="12" customHeight="1">
      <c r="A10" s="150" t="s">
        <v>7</v>
      </c>
      <c r="B10" s="150" t="s">
        <v>8</v>
      </c>
      <c r="C10" s="151" t="s">
        <v>9</v>
      </c>
      <c r="D10" s="168" t="s">
        <v>10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 t="s">
        <v>11</v>
      </c>
      <c r="O10" s="168"/>
      <c r="P10" s="168"/>
      <c r="Q10" s="168"/>
      <c r="R10" s="168"/>
      <c r="S10" s="168"/>
      <c r="T10" s="168"/>
      <c r="U10" s="168"/>
      <c r="V10" s="168"/>
      <c r="W10" s="168"/>
      <c r="X10" s="168" t="s">
        <v>12</v>
      </c>
      <c r="Y10" s="168"/>
      <c r="Z10" s="168"/>
      <c r="AA10" s="168"/>
      <c r="AB10" s="168"/>
      <c r="AC10" s="168"/>
      <c r="AD10" s="168"/>
      <c r="AE10" s="168"/>
      <c r="AF10" s="168"/>
      <c r="AG10" s="168"/>
      <c r="AH10" s="168" t="s">
        <v>13</v>
      </c>
      <c r="AI10" s="168"/>
      <c r="AJ10" s="168"/>
      <c r="AK10" s="168"/>
      <c r="AL10" s="168"/>
      <c r="AM10" s="169" t="s">
        <v>14</v>
      </c>
      <c r="AN10" s="170" t="s">
        <v>15</v>
      </c>
      <c r="AO10" s="170"/>
      <c r="AP10" s="170"/>
      <c r="AQ10" s="170"/>
      <c r="AR10" s="147" t="s">
        <v>16</v>
      </c>
    </row>
    <row r="11" spans="1:45" s="9" customFormat="1" ht="10.5" customHeight="1">
      <c r="A11" s="150"/>
      <c r="B11" s="150"/>
      <c r="C11" s="151"/>
      <c r="D11" s="149" t="s">
        <v>17</v>
      </c>
      <c r="E11" s="149"/>
      <c r="F11" s="149"/>
      <c r="G11" s="149"/>
      <c r="H11" s="147" t="s">
        <v>16</v>
      </c>
      <c r="I11" s="149" t="s">
        <v>18</v>
      </c>
      <c r="J11" s="149"/>
      <c r="K11" s="149"/>
      <c r="L11" s="149"/>
      <c r="M11" s="147" t="s">
        <v>16</v>
      </c>
      <c r="N11" s="171" t="s">
        <v>19</v>
      </c>
      <c r="O11" s="171"/>
      <c r="P11" s="171"/>
      <c r="Q11" s="171"/>
      <c r="R11" s="147" t="s">
        <v>16</v>
      </c>
      <c r="S11" s="171" t="s">
        <v>20</v>
      </c>
      <c r="T11" s="171"/>
      <c r="U11" s="171"/>
      <c r="V11" s="171"/>
      <c r="W11" s="147" t="s">
        <v>16</v>
      </c>
      <c r="X11" s="148" t="s">
        <v>21</v>
      </c>
      <c r="Y11" s="148"/>
      <c r="Z11" s="148"/>
      <c r="AA11" s="148"/>
      <c r="AB11" s="147" t="s">
        <v>16</v>
      </c>
      <c r="AC11" s="148" t="s">
        <v>22</v>
      </c>
      <c r="AD11" s="148"/>
      <c r="AE11" s="148"/>
      <c r="AF11" s="148"/>
      <c r="AG11" s="147" t="s">
        <v>16</v>
      </c>
      <c r="AH11" s="146" t="s">
        <v>23</v>
      </c>
      <c r="AI11" s="146"/>
      <c r="AJ11" s="146"/>
      <c r="AK11" s="146"/>
      <c r="AL11" s="147" t="s">
        <v>16</v>
      </c>
      <c r="AM11" s="169"/>
      <c r="AN11" s="170"/>
      <c r="AO11" s="170"/>
      <c r="AP11" s="170"/>
      <c r="AQ11" s="170"/>
      <c r="AR11" s="147"/>
    </row>
    <row r="12" spans="1:45" s="11" customFormat="1" ht="19.5" customHeight="1">
      <c r="A12" s="150"/>
      <c r="B12" s="150"/>
      <c r="C12" s="151"/>
      <c r="D12" s="39" t="s">
        <v>24</v>
      </c>
      <c r="E12" s="39" t="s">
        <v>25</v>
      </c>
      <c r="F12" s="39" t="s">
        <v>26</v>
      </c>
      <c r="G12" s="39" t="s">
        <v>27</v>
      </c>
      <c r="H12" s="147"/>
      <c r="I12" s="39" t="s">
        <v>24</v>
      </c>
      <c r="J12" s="39" t="s">
        <v>25</v>
      </c>
      <c r="K12" s="39" t="s">
        <v>26</v>
      </c>
      <c r="L12" s="39" t="s">
        <v>27</v>
      </c>
      <c r="M12" s="147"/>
      <c r="N12" s="40" t="s">
        <v>24</v>
      </c>
      <c r="O12" s="40" t="s">
        <v>25</v>
      </c>
      <c r="P12" s="40" t="s">
        <v>26</v>
      </c>
      <c r="Q12" s="40" t="s">
        <v>27</v>
      </c>
      <c r="R12" s="147"/>
      <c r="S12" s="40" t="s">
        <v>24</v>
      </c>
      <c r="T12" s="40" t="s">
        <v>25</v>
      </c>
      <c r="U12" s="40" t="s">
        <v>26</v>
      </c>
      <c r="V12" s="40" t="s">
        <v>27</v>
      </c>
      <c r="W12" s="147"/>
      <c r="X12" s="70" t="s">
        <v>24</v>
      </c>
      <c r="Y12" s="70" t="s">
        <v>25</v>
      </c>
      <c r="Z12" s="70" t="s">
        <v>26</v>
      </c>
      <c r="AA12" s="70" t="s">
        <v>27</v>
      </c>
      <c r="AB12" s="147"/>
      <c r="AC12" s="70" t="s">
        <v>24</v>
      </c>
      <c r="AD12" s="70" t="s">
        <v>25</v>
      </c>
      <c r="AE12" s="70" t="s">
        <v>26</v>
      </c>
      <c r="AF12" s="70" t="s">
        <v>27</v>
      </c>
      <c r="AG12" s="147"/>
      <c r="AH12" s="64" t="s">
        <v>24</v>
      </c>
      <c r="AI12" s="64" t="s">
        <v>25</v>
      </c>
      <c r="AJ12" s="64" t="s">
        <v>26</v>
      </c>
      <c r="AK12" s="64" t="s">
        <v>27</v>
      </c>
      <c r="AL12" s="147"/>
      <c r="AM12" s="169"/>
      <c r="AN12" s="41" t="s">
        <v>28</v>
      </c>
      <c r="AO12" s="41" t="s">
        <v>29</v>
      </c>
      <c r="AP12" s="41" t="s">
        <v>26</v>
      </c>
      <c r="AQ12" s="41" t="s">
        <v>27</v>
      </c>
      <c r="AR12" s="147"/>
      <c r="AS12" s="10"/>
    </row>
    <row r="13" spans="1:45" s="13" customFormat="1" ht="20.100000000000001" customHeight="1">
      <c r="A13" s="145" t="s">
        <v>30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42">
        <f t="shared" ref="AM13:AR13" si="0">SUM(AM14:AM25)</f>
        <v>306</v>
      </c>
      <c r="AN13" s="42">
        <f t="shared" si="0"/>
        <v>104</v>
      </c>
      <c r="AO13" s="42">
        <f t="shared" si="0"/>
        <v>174</v>
      </c>
      <c r="AP13" s="42">
        <f t="shared" si="0"/>
        <v>28</v>
      </c>
      <c r="AQ13" s="42">
        <f t="shared" si="0"/>
        <v>0</v>
      </c>
      <c r="AR13" s="42">
        <f t="shared" si="0"/>
        <v>33</v>
      </c>
      <c r="AS13" s="12"/>
    </row>
    <row r="14" spans="1:45" ht="20.100000000000001" customHeight="1">
      <c r="A14" s="45">
        <v>1</v>
      </c>
      <c r="B14" s="87" t="s">
        <v>31</v>
      </c>
      <c r="C14" s="46" t="s">
        <v>32</v>
      </c>
      <c r="D14" s="58"/>
      <c r="E14" s="58">
        <v>18</v>
      </c>
      <c r="F14" s="58"/>
      <c r="G14" s="58"/>
      <c r="H14" s="71">
        <v>2</v>
      </c>
      <c r="I14" s="58"/>
      <c r="J14" s="58">
        <v>18</v>
      </c>
      <c r="K14" s="58"/>
      <c r="L14" s="58"/>
      <c r="M14" s="71">
        <v>2</v>
      </c>
      <c r="N14" s="88"/>
      <c r="O14" s="59">
        <v>18</v>
      </c>
      <c r="P14" s="88"/>
      <c r="Q14" s="88"/>
      <c r="R14" s="72">
        <v>2</v>
      </c>
      <c r="S14" s="88"/>
      <c r="T14" s="88"/>
      <c r="U14" s="88"/>
      <c r="V14" s="88"/>
      <c r="W14" s="72"/>
      <c r="X14" s="89"/>
      <c r="Y14" s="89"/>
      <c r="Z14" s="89"/>
      <c r="AA14" s="89"/>
      <c r="AB14" s="72"/>
      <c r="AC14" s="89"/>
      <c r="AD14" s="89"/>
      <c r="AE14" s="89"/>
      <c r="AF14" s="89"/>
      <c r="AG14" s="72"/>
      <c r="AH14" s="90"/>
      <c r="AI14" s="90"/>
      <c r="AJ14" s="90"/>
      <c r="AK14" s="90"/>
      <c r="AL14" s="72"/>
      <c r="AM14" s="79">
        <f>AN14+AO14+AP14+AQ14</f>
        <v>54</v>
      </c>
      <c r="AN14" s="47">
        <f>D14+I14+N14+S14+X14+AC14+AH14</f>
        <v>0</v>
      </c>
      <c r="AO14" s="47">
        <f>E14+J14+O14+T14+Y14+AD14+AI14</f>
        <v>54</v>
      </c>
      <c r="AP14" s="47">
        <f>F14+K14+P14+U14+Z14+AE14+AJ14</f>
        <v>0</v>
      </c>
      <c r="AQ14" s="47">
        <f>G14+L14+Q14+V14+AA14+AF14+AK14</f>
        <v>0</v>
      </c>
      <c r="AR14" s="51">
        <f>H14+M14+R14+W14+AB14+AG14+AL14</f>
        <v>6</v>
      </c>
      <c r="AS14" s="14"/>
    </row>
    <row r="15" spans="1:45" ht="20.100000000000001" customHeight="1">
      <c r="A15" s="45">
        <v>2</v>
      </c>
      <c r="B15" s="87" t="s">
        <v>33</v>
      </c>
      <c r="C15" s="46" t="s">
        <v>34</v>
      </c>
      <c r="D15" s="58"/>
      <c r="E15" s="58"/>
      <c r="F15" s="58">
        <v>18</v>
      </c>
      <c r="G15" s="58"/>
      <c r="H15" s="71">
        <v>2</v>
      </c>
      <c r="I15" s="58"/>
      <c r="J15" s="58"/>
      <c r="K15" s="58"/>
      <c r="L15" s="58"/>
      <c r="M15" s="71"/>
      <c r="N15" s="88"/>
      <c r="O15" s="91"/>
      <c r="P15" s="88"/>
      <c r="Q15" s="88"/>
      <c r="R15" s="72"/>
      <c r="S15" s="88"/>
      <c r="T15" s="88"/>
      <c r="U15" s="88"/>
      <c r="V15" s="88"/>
      <c r="W15" s="72"/>
      <c r="X15" s="89"/>
      <c r="Y15" s="89"/>
      <c r="Z15" s="89"/>
      <c r="AA15" s="89"/>
      <c r="AB15" s="72"/>
      <c r="AC15" s="89"/>
      <c r="AD15" s="89"/>
      <c r="AE15" s="89"/>
      <c r="AF15" s="89"/>
      <c r="AG15" s="72"/>
      <c r="AH15" s="90"/>
      <c r="AI15" s="90"/>
      <c r="AJ15" s="90"/>
      <c r="AK15" s="90"/>
      <c r="AL15" s="71"/>
      <c r="AM15" s="79">
        <f t="shared" ref="AM15:AM25" si="1">AN15+AO15+AP15+AQ15</f>
        <v>18</v>
      </c>
      <c r="AN15" s="47">
        <f t="shared" ref="AN15:AN25" si="2">D15+I15+N15+S15+X15+AC15+AH15</f>
        <v>0</v>
      </c>
      <c r="AO15" s="47">
        <f t="shared" ref="AO15:AO25" si="3">E15+J15+O15+T15+Y15+AD15+AI15</f>
        <v>0</v>
      </c>
      <c r="AP15" s="47">
        <f t="shared" ref="AP15:AP25" si="4">F15+K15+P15+U15+Z15+AE15+AJ15</f>
        <v>18</v>
      </c>
      <c r="AQ15" s="47">
        <f t="shared" ref="AQ15:AQ25" si="5">G15+L15+Q15+V15+AA15+AF15+AK15</f>
        <v>0</v>
      </c>
      <c r="AR15" s="51">
        <f t="shared" ref="AR15:AR25" si="6">H15+M15+R15+W15+AB15+AG15+AL15</f>
        <v>2</v>
      </c>
    </row>
    <row r="16" spans="1:45" ht="20.100000000000001" customHeight="1">
      <c r="A16" s="45">
        <v>3</v>
      </c>
      <c r="B16" s="104" t="s">
        <v>35</v>
      </c>
      <c r="C16" s="46" t="s">
        <v>36</v>
      </c>
      <c r="D16" s="58">
        <v>4</v>
      </c>
      <c r="E16" s="58"/>
      <c r="F16" s="58"/>
      <c r="G16" s="58"/>
      <c r="H16" s="71">
        <v>0</v>
      </c>
      <c r="I16" s="58"/>
      <c r="J16" s="58"/>
      <c r="K16" s="58"/>
      <c r="L16" s="58"/>
      <c r="M16" s="71"/>
      <c r="N16" s="88"/>
      <c r="O16" s="88"/>
      <c r="P16" s="88"/>
      <c r="Q16" s="88"/>
      <c r="R16" s="72"/>
      <c r="S16" s="88"/>
      <c r="T16" s="88"/>
      <c r="U16" s="88"/>
      <c r="V16" s="88"/>
      <c r="W16" s="72"/>
      <c r="X16" s="89"/>
      <c r="Y16" s="89"/>
      <c r="Z16" s="89"/>
      <c r="AA16" s="89"/>
      <c r="AB16" s="72"/>
      <c r="AC16" s="89"/>
      <c r="AD16" s="89"/>
      <c r="AE16" s="89"/>
      <c r="AF16" s="89"/>
      <c r="AG16" s="72"/>
      <c r="AH16" s="65"/>
      <c r="AI16" s="65"/>
      <c r="AJ16" s="65"/>
      <c r="AK16" s="65"/>
      <c r="AL16" s="72"/>
      <c r="AM16" s="79">
        <f t="shared" si="1"/>
        <v>4</v>
      </c>
      <c r="AN16" s="47">
        <f t="shared" si="2"/>
        <v>4</v>
      </c>
      <c r="AO16" s="47">
        <f t="shared" si="3"/>
        <v>0</v>
      </c>
      <c r="AP16" s="47">
        <f t="shared" si="4"/>
        <v>0</v>
      </c>
      <c r="AQ16" s="47">
        <f t="shared" si="5"/>
        <v>0</v>
      </c>
      <c r="AR16" s="51">
        <f t="shared" si="6"/>
        <v>0</v>
      </c>
    </row>
    <row r="17" spans="1:46" ht="20.100000000000001" customHeight="1">
      <c r="A17" s="45">
        <v>4</v>
      </c>
      <c r="B17" s="104" t="s">
        <v>37</v>
      </c>
      <c r="C17" s="46" t="s">
        <v>34</v>
      </c>
      <c r="D17" s="58">
        <v>10</v>
      </c>
      <c r="E17" s="58">
        <v>10</v>
      </c>
      <c r="F17" s="58"/>
      <c r="G17" s="58"/>
      <c r="H17" s="71">
        <v>2</v>
      </c>
      <c r="I17" s="58"/>
      <c r="J17" s="58"/>
      <c r="K17" s="58"/>
      <c r="L17" s="58"/>
      <c r="M17" s="71"/>
      <c r="N17" s="88"/>
      <c r="O17" s="88"/>
      <c r="P17" s="88"/>
      <c r="Q17" s="88"/>
      <c r="R17" s="72"/>
      <c r="S17" s="88"/>
      <c r="T17" s="88"/>
      <c r="U17" s="88"/>
      <c r="V17" s="88"/>
      <c r="W17" s="72"/>
      <c r="X17" s="89"/>
      <c r="Y17" s="89"/>
      <c r="Z17" s="89"/>
      <c r="AA17" s="89"/>
      <c r="AB17" s="72"/>
      <c r="AC17" s="89"/>
      <c r="AD17" s="89"/>
      <c r="AE17" s="89"/>
      <c r="AF17" s="89"/>
      <c r="AG17" s="72"/>
      <c r="AH17" s="65"/>
      <c r="AI17" s="65"/>
      <c r="AJ17" s="65"/>
      <c r="AK17" s="65"/>
      <c r="AL17" s="72"/>
      <c r="AM17" s="79">
        <f t="shared" si="1"/>
        <v>20</v>
      </c>
      <c r="AN17" s="47">
        <f t="shared" si="2"/>
        <v>10</v>
      </c>
      <c r="AO17" s="47">
        <f t="shared" si="3"/>
        <v>10</v>
      </c>
      <c r="AP17" s="47">
        <f t="shared" si="4"/>
        <v>0</v>
      </c>
      <c r="AQ17" s="47">
        <f t="shared" si="5"/>
        <v>0</v>
      </c>
      <c r="AR17" s="51">
        <f t="shared" si="6"/>
        <v>2</v>
      </c>
    </row>
    <row r="18" spans="1:46" ht="20.100000000000001" customHeight="1">
      <c r="A18" s="45">
        <v>5</v>
      </c>
      <c r="B18" s="104" t="s">
        <v>38</v>
      </c>
      <c r="C18" s="46" t="s">
        <v>34</v>
      </c>
      <c r="D18" s="58">
        <v>10</v>
      </c>
      <c r="E18" s="58"/>
      <c r="F18" s="58"/>
      <c r="G18" s="58"/>
      <c r="H18" s="71">
        <v>1</v>
      </c>
      <c r="I18" s="58"/>
      <c r="J18" s="93"/>
      <c r="K18" s="93"/>
      <c r="L18" s="93"/>
      <c r="M18" s="72"/>
      <c r="N18" s="88"/>
      <c r="O18" s="88"/>
      <c r="P18" s="88"/>
      <c r="Q18" s="88"/>
      <c r="R18" s="72"/>
      <c r="S18" s="88"/>
      <c r="T18" s="88"/>
      <c r="U18" s="88"/>
      <c r="V18" s="88"/>
      <c r="W18" s="72"/>
      <c r="X18" s="68"/>
      <c r="Y18" s="68"/>
      <c r="Z18" s="68"/>
      <c r="AA18" s="68"/>
      <c r="AB18" s="71"/>
      <c r="AC18" s="89"/>
      <c r="AD18" s="89"/>
      <c r="AE18" s="89"/>
      <c r="AF18" s="89"/>
      <c r="AG18" s="72"/>
      <c r="AH18" s="65"/>
      <c r="AI18" s="65"/>
      <c r="AJ18" s="65"/>
      <c r="AK18" s="65"/>
      <c r="AL18" s="72"/>
      <c r="AM18" s="79">
        <f t="shared" si="1"/>
        <v>10</v>
      </c>
      <c r="AN18" s="47">
        <f t="shared" si="2"/>
        <v>10</v>
      </c>
      <c r="AO18" s="47">
        <f t="shared" si="3"/>
        <v>0</v>
      </c>
      <c r="AP18" s="47">
        <f t="shared" si="4"/>
        <v>0</v>
      </c>
      <c r="AQ18" s="47">
        <f t="shared" si="5"/>
        <v>0</v>
      </c>
      <c r="AR18" s="51">
        <f t="shared" si="6"/>
        <v>1</v>
      </c>
    </row>
    <row r="19" spans="1:46" ht="20.100000000000001" customHeight="1">
      <c r="A19" s="45">
        <v>6</v>
      </c>
      <c r="B19" s="104" t="s">
        <v>39</v>
      </c>
      <c r="C19" s="46" t="s">
        <v>40</v>
      </c>
      <c r="D19" s="58">
        <v>10</v>
      </c>
      <c r="E19" s="58">
        <v>10</v>
      </c>
      <c r="F19" s="58"/>
      <c r="G19" s="58"/>
      <c r="H19" s="71">
        <v>2</v>
      </c>
      <c r="I19" s="58">
        <v>10</v>
      </c>
      <c r="J19" s="58">
        <v>10</v>
      </c>
      <c r="K19" s="58">
        <v>10</v>
      </c>
      <c r="L19" s="58"/>
      <c r="M19" s="71">
        <v>3</v>
      </c>
      <c r="N19" s="88"/>
      <c r="O19" s="88"/>
      <c r="P19" s="88"/>
      <c r="Q19" s="88"/>
      <c r="R19" s="72"/>
      <c r="S19" s="88"/>
      <c r="T19" s="88"/>
      <c r="U19" s="88"/>
      <c r="V19" s="88"/>
      <c r="W19" s="72"/>
      <c r="X19" s="89"/>
      <c r="Y19" s="89"/>
      <c r="Z19" s="89"/>
      <c r="AA19" s="89"/>
      <c r="AB19" s="72"/>
      <c r="AC19" s="89"/>
      <c r="AD19" s="89"/>
      <c r="AE19" s="89"/>
      <c r="AF19" s="89"/>
      <c r="AG19" s="72"/>
      <c r="AH19" s="65"/>
      <c r="AI19" s="65"/>
      <c r="AJ19" s="65"/>
      <c r="AK19" s="65"/>
      <c r="AL19" s="72"/>
      <c r="AM19" s="79">
        <f t="shared" si="1"/>
        <v>50</v>
      </c>
      <c r="AN19" s="47">
        <f t="shared" si="2"/>
        <v>20</v>
      </c>
      <c r="AO19" s="47">
        <f t="shared" si="3"/>
        <v>20</v>
      </c>
      <c r="AP19" s="47">
        <f t="shared" si="4"/>
        <v>10</v>
      </c>
      <c r="AQ19" s="47">
        <f t="shared" si="5"/>
        <v>0</v>
      </c>
      <c r="AR19" s="51">
        <f t="shared" si="6"/>
        <v>5</v>
      </c>
    </row>
    <row r="20" spans="1:46" ht="20.100000000000001" customHeight="1">
      <c r="A20" s="45">
        <v>7</v>
      </c>
      <c r="B20" s="104" t="s">
        <v>41</v>
      </c>
      <c r="C20" s="46" t="s">
        <v>42</v>
      </c>
      <c r="D20" s="58"/>
      <c r="E20" s="58"/>
      <c r="F20" s="58"/>
      <c r="G20" s="58"/>
      <c r="H20" s="71"/>
      <c r="I20" s="92">
        <v>15</v>
      </c>
      <c r="J20" s="58">
        <v>18</v>
      </c>
      <c r="K20" s="58"/>
      <c r="L20" s="58"/>
      <c r="M20" s="71">
        <v>4</v>
      </c>
      <c r="N20" s="88"/>
      <c r="O20" s="88"/>
      <c r="P20" s="88"/>
      <c r="Q20" s="88"/>
      <c r="R20" s="72"/>
      <c r="S20" s="88"/>
      <c r="T20" s="88"/>
      <c r="U20" s="88"/>
      <c r="V20" s="88"/>
      <c r="W20" s="72"/>
      <c r="X20" s="89"/>
      <c r="Y20" s="89"/>
      <c r="Z20" s="89"/>
      <c r="AA20" s="89"/>
      <c r="AB20" s="72"/>
      <c r="AC20" s="89"/>
      <c r="AD20" s="89"/>
      <c r="AE20" s="89"/>
      <c r="AF20" s="89"/>
      <c r="AG20" s="72"/>
      <c r="AH20" s="65"/>
      <c r="AI20" s="65"/>
      <c r="AJ20" s="65"/>
      <c r="AK20" s="65"/>
      <c r="AL20" s="72"/>
      <c r="AM20" s="79">
        <f t="shared" si="1"/>
        <v>33</v>
      </c>
      <c r="AN20" s="47">
        <f t="shared" si="2"/>
        <v>15</v>
      </c>
      <c r="AO20" s="47">
        <f t="shared" si="3"/>
        <v>18</v>
      </c>
      <c r="AP20" s="47">
        <f t="shared" si="4"/>
        <v>0</v>
      </c>
      <c r="AQ20" s="47">
        <f t="shared" si="5"/>
        <v>0</v>
      </c>
      <c r="AR20" s="51">
        <f t="shared" si="6"/>
        <v>4</v>
      </c>
    </row>
    <row r="21" spans="1:46" ht="20.100000000000001" customHeight="1">
      <c r="A21" s="45">
        <v>8</v>
      </c>
      <c r="B21" s="104" t="s">
        <v>43</v>
      </c>
      <c r="C21" s="46" t="s">
        <v>32</v>
      </c>
      <c r="D21" s="92"/>
      <c r="E21" s="58"/>
      <c r="F21" s="58"/>
      <c r="G21" s="58"/>
      <c r="H21" s="71"/>
      <c r="I21" s="58"/>
      <c r="J21" s="58"/>
      <c r="K21" s="58"/>
      <c r="L21" s="58"/>
      <c r="M21" s="71"/>
      <c r="N21" s="88">
        <v>15</v>
      </c>
      <c r="O21" s="88">
        <v>18</v>
      </c>
      <c r="P21" s="88"/>
      <c r="Q21" s="88"/>
      <c r="R21" s="72">
        <v>4</v>
      </c>
      <c r="S21" s="88"/>
      <c r="T21" s="88"/>
      <c r="U21" s="88"/>
      <c r="V21" s="88"/>
      <c r="W21" s="72"/>
      <c r="X21" s="89"/>
      <c r="Y21" s="89"/>
      <c r="Z21" s="89"/>
      <c r="AA21" s="89"/>
      <c r="AB21" s="72"/>
      <c r="AC21" s="89"/>
      <c r="AD21" s="89"/>
      <c r="AE21" s="89"/>
      <c r="AF21" s="89"/>
      <c r="AG21" s="72"/>
      <c r="AH21" s="65"/>
      <c r="AI21" s="65"/>
      <c r="AJ21" s="65"/>
      <c r="AK21" s="65"/>
      <c r="AL21" s="72"/>
      <c r="AM21" s="79">
        <f t="shared" si="1"/>
        <v>33</v>
      </c>
      <c r="AN21" s="47">
        <f t="shared" si="2"/>
        <v>15</v>
      </c>
      <c r="AO21" s="47">
        <f t="shared" si="3"/>
        <v>18</v>
      </c>
      <c r="AP21" s="47">
        <f t="shared" si="4"/>
        <v>0</v>
      </c>
      <c r="AQ21" s="47">
        <f t="shared" si="5"/>
        <v>0</v>
      </c>
      <c r="AR21" s="51">
        <f t="shared" si="6"/>
        <v>4</v>
      </c>
    </row>
    <row r="22" spans="1:46" ht="20.100000000000001" customHeight="1">
      <c r="A22" s="45">
        <v>9</v>
      </c>
      <c r="B22" s="104" t="s">
        <v>44</v>
      </c>
      <c r="C22" s="46" t="s">
        <v>45</v>
      </c>
      <c r="D22" s="58"/>
      <c r="E22" s="58"/>
      <c r="F22" s="58"/>
      <c r="G22" s="58"/>
      <c r="H22" s="71"/>
      <c r="I22" s="58"/>
      <c r="J22" s="58"/>
      <c r="K22" s="58"/>
      <c r="L22" s="58"/>
      <c r="M22" s="71"/>
      <c r="N22" s="88"/>
      <c r="O22" s="88"/>
      <c r="P22" s="88"/>
      <c r="Q22" s="88"/>
      <c r="R22" s="72"/>
      <c r="S22" s="88">
        <v>10</v>
      </c>
      <c r="T22" s="88">
        <v>18</v>
      </c>
      <c r="U22" s="88"/>
      <c r="V22" s="88"/>
      <c r="W22" s="72">
        <v>3</v>
      </c>
      <c r="X22" s="89"/>
      <c r="Y22" s="89"/>
      <c r="Z22" s="89"/>
      <c r="AA22" s="89"/>
      <c r="AB22" s="72"/>
      <c r="AC22" s="89"/>
      <c r="AD22" s="89"/>
      <c r="AE22" s="89"/>
      <c r="AF22" s="89"/>
      <c r="AG22" s="72"/>
      <c r="AH22" s="65"/>
      <c r="AI22" s="65"/>
      <c r="AJ22" s="65"/>
      <c r="AK22" s="65"/>
      <c r="AL22" s="72"/>
      <c r="AM22" s="79">
        <f t="shared" si="1"/>
        <v>28</v>
      </c>
      <c r="AN22" s="47">
        <f t="shared" si="2"/>
        <v>10</v>
      </c>
      <c r="AO22" s="47">
        <f t="shared" si="3"/>
        <v>18</v>
      </c>
      <c r="AP22" s="47">
        <f t="shared" si="4"/>
        <v>0</v>
      </c>
      <c r="AQ22" s="47">
        <f t="shared" si="5"/>
        <v>0</v>
      </c>
      <c r="AR22" s="51">
        <f t="shared" si="6"/>
        <v>3</v>
      </c>
    </row>
    <row r="23" spans="1:46" ht="20.100000000000001" customHeight="1">
      <c r="A23" s="45">
        <v>10</v>
      </c>
      <c r="B23" s="104" t="s">
        <v>46</v>
      </c>
      <c r="C23" s="46" t="s">
        <v>45</v>
      </c>
      <c r="D23" s="58"/>
      <c r="E23" s="58"/>
      <c r="F23" s="58"/>
      <c r="G23" s="58"/>
      <c r="H23" s="71"/>
      <c r="I23" s="58"/>
      <c r="J23" s="58"/>
      <c r="K23" s="58"/>
      <c r="L23" s="58"/>
      <c r="M23" s="71"/>
      <c r="N23" s="88"/>
      <c r="O23" s="88"/>
      <c r="P23" s="88"/>
      <c r="Q23" s="88"/>
      <c r="R23" s="72"/>
      <c r="S23" s="88"/>
      <c r="T23" s="88">
        <v>18</v>
      </c>
      <c r="U23" s="88"/>
      <c r="V23" s="88"/>
      <c r="W23" s="72">
        <v>2</v>
      </c>
      <c r="X23" s="68"/>
      <c r="Y23" s="68"/>
      <c r="Z23" s="68"/>
      <c r="AA23" s="68"/>
      <c r="AB23" s="71"/>
      <c r="AC23" s="89"/>
      <c r="AD23" s="89"/>
      <c r="AE23" s="89"/>
      <c r="AF23" s="89"/>
      <c r="AG23" s="72"/>
      <c r="AH23" s="65"/>
      <c r="AI23" s="65"/>
      <c r="AJ23" s="65"/>
      <c r="AK23" s="65"/>
      <c r="AL23" s="72"/>
      <c r="AM23" s="79">
        <f t="shared" si="1"/>
        <v>18</v>
      </c>
      <c r="AN23" s="47">
        <f t="shared" si="2"/>
        <v>0</v>
      </c>
      <c r="AO23" s="47">
        <f t="shared" si="3"/>
        <v>18</v>
      </c>
      <c r="AP23" s="47">
        <f t="shared" si="4"/>
        <v>0</v>
      </c>
      <c r="AQ23" s="47">
        <f t="shared" si="5"/>
        <v>0</v>
      </c>
      <c r="AR23" s="51">
        <f t="shared" si="6"/>
        <v>2</v>
      </c>
    </row>
    <row r="24" spans="1:46" ht="20.100000000000001" customHeight="1">
      <c r="A24" s="45">
        <v>11</v>
      </c>
      <c r="B24" s="104" t="s">
        <v>47</v>
      </c>
      <c r="C24" s="46" t="s">
        <v>48</v>
      </c>
      <c r="D24" s="58"/>
      <c r="E24" s="58"/>
      <c r="F24" s="58"/>
      <c r="G24" s="58"/>
      <c r="H24" s="71"/>
      <c r="I24" s="58"/>
      <c r="J24" s="58"/>
      <c r="K24" s="58"/>
      <c r="L24" s="58"/>
      <c r="M24" s="71"/>
      <c r="N24" s="88"/>
      <c r="O24" s="88"/>
      <c r="P24" s="88"/>
      <c r="Q24" s="88"/>
      <c r="R24" s="72"/>
      <c r="S24" s="88"/>
      <c r="T24" s="88"/>
      <c r="U24" s="88"/>
      <c r="V24" s="88"/>
      <c r="W24" s="72"/>
      <c r="X24" s="94">
        <v>10</v>
      </c>
      <c r="Y24" s="94">
        <v>18</v>
      </c>
      <c r="Z24" s="94"/>
      <c r="AA24" s="94"/>
      <c r="AB24" s="72">
        <v>3</v>
      </c>
      <c r="AC24" s="89"/>
      <c r="AD24" s="89"/>
      <c r="AE24" s="89"/>
      <c r="AF24" s="89"/>
      <c r="AG24" s="72"/>
      <c r="AH24" s="65"/>
      <c r="AI24" s="65"/>
      <c r="AJ24" s="65"/>
      <c r="AK24" s="65"/>
      <c r="AL24" s="72"/>
      <c r="AM24" s="79">
        <f t="shared" si="1"/>
        <v>28</v>
      </c>
      <c r="AN24" s="47">
        <f t="shared" si="2"/>
        <v>10</v>
      </c>
      <c r="AO24" s="47">
        <f t="shared" si="3"/>
        <v>18</v>
      </c>
      <c r="AP24" s="47">
        <f t="shared" si="4"/>
        <v>0</v>
      </c>
      <c r="AQ24" s="47">
        <f t="shared" si="5"/>
        <v>0</v>
      </c>
      <c r="AR24" s="51">
        <f t="shared" si="6"/>
        <v>3</v>
      </c>
      <c r="AT24" s="130"/>
    </row>
    <row r="25" spans="1:46" ht="20.100000000000001" customHeight="1">
      <c r="A25" s="45">
        <v>12</v>
      </c>
      <c r="B25" s="87" t="s">
        <v>49</v>
      </c>
      <c r="C25" s="46" t="s">
        <v>50</v>
      </c>
      <c r="D25" s="58"/>
      <c r="E25" s="58"/>
      <c r="F25" s="58"/>
      <c r="G25" s="58"/>
      <c r="H25" s="71"/>
      <c r="I25" s="58"/>
      <c r="J25" s="58"/>
      <c r="K25" s="58"/>
      <c r="L25" s="58"/>
      <c r="M25" s="71"/>
      <c r="N25" s="88"/>
      <c r="O25" s="88"/>
      <c r="P25" s="88"/>
      <c r="Q25" s="88"/>
      <c r="R25" s="72"/>
      <c r="S25" s="88"/>
      <c r="T25" s="88"/>
      <c r="U25" s="88"/>
      <c r="V25" s="88"/>
      <c r="W25" s="72"/>
      <c r="X25" s="89"/>
      <c r="Y25" s="89"/>
      <c r="Z25" s="89"/>
      <c r="AA25" s="89"/>
      <c r="AB25" s="72"/>
      <c r="AC25" s="68">
        <v>10</v>
      </c>
      <c r="AD25" s="89"/>
      <c r="AE25" s="89"/>
      <c r="AF25" s="89"/>
      <c r="AG25" s="72">
        <v>1</v>
      </c>
      <c r="AH25" s="65"/>
      <c r="AI25" s="65"/>
      <c r="AJ25" s="65"/>
      <c r="AK25" s="65"/>
      <c r="AL25" s="72"/>
      <c r="AM25" s="79">
        <f t="shared" si="1"/>
        <v>10</v>
      </c>
      <c r="AN25" s="47">
        <f t="shared" si="2"/>
        <v>10</v>
      </c>
      <c r="AO25" s="47">
        <f t="shared" si="3"/>
        <v>0</v>
      </c>
      <c r="AP25" s="47">
        <f t="shared" si="4"/>
        <v>0</v>
      </c>
      <c r="AQ25" s="47">
        <f t="shared" si="5"/>
        <v>0</v>
      </c>
      <c r="AR25" s="51">
        <f t="shared" si="6"/>
        <v>1</v>
      </c>
    </row>
    <row r="26" spans="1:46" ht="20.100000000000001" customHeight="1">
      <c r="A26" s="145" t="s">
        <v>51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42">
        <f t="shared" ref="AM26:AR26" si="7">SUM(AM27:AM45)</f>
        <v>601</v>
      </c>
      <c r="AN26" s="42">
        <f t="shared" si="7"/>
        <v>215</v>
      </c>
      <c r="AO26" s="42">
        <f t="shared" si="7"/>
        <v>78</v>
      </c>
      <c r="AP26" s="42">
        <f t="shared" si="7"/>
        <v>252</v>
      </c>
      <c r="AQ26" s="42">
        <f t="shared" si="7"/>
        <v>56</v>
      </c>
      <c r="AR26" s="42">
        <f t="shared" si="7"/>
        <v>65</v>
      </c>
    </row>
    <row r="27" spans="1:46" ht="20.100000000000001" customHeight="1">
      <c r="A27" s="45">
        <v>1</v>
      </c>
      <c r="B27" s="96" t="s">
        <v>52</v>
      </c>
      <c r="C27" s="46" t="s">
        <v>53</v>
      </c>
      <c r="D27" s="58">
        <v>10</v>
      </c>
      <c r="E27" s="58"/>
      <c r="F27" s="58">
        <v>18</v>
      </c>
      <c r="G27" s="58"/>
      <c r="H27" s="71">
        <v>3</v>
      </c>
      <c r="I27" s="105"/>
      <c r="J27" s="58"/>
      <c r="K27" s="58"/>
      <c r="L27" s="58"/>
      <c r="M27" s="71"/>
      <c r="N27" s="88"/>
      <c r="O27" s="88"/>
      <c r="P27" s="88"/>
      <c r="Q27" s="88"/>
      <c r="R27" s="72"/>
      <c r="S27" s="88"/>
      <c r="T27" s="88"/>
      <c r="U27" s="88"/>
      <c r="V27" s="88"/>
      <c r="W27" s="72"/>
      <c r="X27" s="94"/>
      <c r="Y27" s="94"/>
      <c r="Z27" s="94"/>
      <c r="AA27" s="94"/>
      <c r="AB27" s="72"/>
      <c r="AC27" s="68"/>
      <c r="AD27" s="68"/>
      <c r="AE27" s="68"/>
      <c r="AF27" s="68"/>
      <c r="AG27" s="72"/>
      <c r="AH27" s="65"/>
      <c r="AI27" s="65"/>
      <c r="AJ27" s="65"/>
      <c r="AK27" s="65"/>
      <c r="AL27" s="72"/>
      <c r="AM27" s="79">
        <f t="shared" ref="AM27" si="8">AN27+AO27+AP27+AQ27</f>
        <v>28</v>
      </c>
      <c r="AN27" s="47">
        <f t="shared" ref="AN27" si="9">D27+I27+N27+S27+X27+AC27+AH27</f>
        <v>10</v>
      </c>
      <c r="AO27" s="47">
        <f t="shared" ref="AO27" si="10">E27+J27+O27+T27+Y27+AD27+AI27</f>
        <v>0</v>
      </c>
      <c r="AP27" s="47">
        <f t="shared" ref="AP27" si="11">F27+K27+P27+U27+Z27+AE27+AJ27</f>
        <v>18</v>
      </c>
      <c r="AQ27" s="47">
        <f t="shared" ref="AQ27" si="12">G27+L27+Q27+V27+AA27+AF27+AK27</f>
        <v>0</v>
      </c>
      <c r="AR27" s="51">
        <f t="shared" ref="AR27" si="13">H27+M27+R27+W27+AB27+AG27+AL27</f>
        <v>3</v>
      </c>
    </row>
    <row r="28" spans="1:46" ht="20.100000000000001" customHeight="1">
      <c r="A28" s="45">
        <v>2</v>
      </c>
      <c r="B28" s="95" t="s">
        <v>54</v>
      </c>
      <c r="C28" s="46" t="s">
        <v>34</v>
      </c>
      <c r="D28" s="58">
        <v>10</v>
      </c>
      <c r="E28" s="58">
        <v>10</v>
      </c>
      <c r="F28" s="58">
        <v>18</v>
      </c>
      <c r="G28" s="58"/>
      <c r="H28" s="71">
        <v>4</v>
      </c>
      <c r="I28" s="105"/>
      <c r="J28" s="105"/>
      <c r="K28" s="105"/>
      <c r="L28" s="105"/>
      <c r="M28" s="106"/>
      <c r="N28" s="88"/>
      <c r="O28" s="88"/>
      <c r="P28" s="88"/>
      <c r="Q28" s="88"/>
      <c r="R28" s="106"/>
      <c r="S28" s="88"/>
      <c r="T28" s="88"/>
      <c r="U28" s="88"/>
      <c r="V28" s="88"/>
      <c r="W28" s="106"/>
      <c r="X28" s="94"/>
      <c r="Y28" s="94"/>
      <c r="Z28" s="94"/>
      <c r="AA28" s="94"/>
      <c r="AB28" s="72"/>
      <c r="AC28" s="68"/>
      <c r="AD28" s="68"/>
      <c r="AE28" s="68"/>
      <c r="AF28" s="68"/>
      <c r="AG28" s="72"/>
      <c r="AH28" s="65"/>
      <c r="AI28" s="65"/>
      <c r="AJ28" s="65"/>
      <c r="AK28" s="65"/>
      <c r="AL28" s="72"/>
      <c r="AM28" s="79">
        <f t="shared" ref="AM28:AM45" si="14">AN28+AO28+AP28+AQ28</f>
        <v>38</v>
      </c>
      <c r="AN28" s="47">
        <f t="shared" ref="AN28:AN45" si="15">D28+I28+N28+S28+X28+AC28+AH28</f>
        <v>10</v>
      </c>
      <c r="AO28" s="47">
        <f t="shared" ref="AO28:AO45" si="16">E28+J28+O28+T28+Y28+AD28+AI28</f>
        <v>10</v>
      </c>
      <c r="AP28" s="47">
        <f t="shared" ref="AP28:AP45" si="17">F28+K28+P28+U28+Z28+AE28+AJ28</f>
        <v>18</v>
      </c>
      <c r="AQ28" s="47">
        <f t="shared" ref="AQ28:AQ45" si="18">G28+L28+Q28+V28+AA28+AF28+AK28</f>
        <v>0</v>
      </c>
      <c r="AR28" s="51">
        <f t="shared" ref="AR28:AR45" si="19">H28+M28+R28+W28+AB28+AG28+AL28</f>
        <v>4</v>
      </c>
    </row>
    <row r="29" spans="1:46" ht="20.100000000000001" customHeight="1">
      <c r="A29" s="45">
        <v>3</v>
      </c>
      <c r="B29" s="96" t="s">
        <v>55</v>
      </c>
      <c r="C29" s="97" t="s">
        <v>53</v>
      </c>
      <c r="D29" s="58">
        <v>10</v>
      </c>
      <c r="E29" s="58"/>
      <c r="F29" s="58">
        <v>18</v>
      </c>
      <c r="G29" s="58"/>
      <c r="H29" s="71">
        <v>3</v>
      </c>
      <c r="I29" s="58"/>
      <c r="J29" s="58"/>
      <c r="K29" s="58"/>
      <c r="L29" s="58"/>
      <c r="M29" s="71"/>
      <c r="N29" s="88"/>
      <c r="O29" s="88"/>
      <c r="P29" s="88"/>
      <c r="Q29" s="88"/>
      <c r="R29" s="71"/>
      <c r="S29" s="88"/>
      <c r="T29" s="88"/>
      <c r="U29" s="88"/>
      <c r="V29" s="88"/>
      <c r="W29" s="72"/>
      <c r="X29" s="94"/>
      <c r="Y29" s="94"/>
      <c r="Z29" s="94"/>
      <c r="AA29" s="94"/>
      <c r="AB29" s="72"/>
      <c r="AC29" s="68"/>
      <c r="AD29" s="68"/>
      <c r="AE29" s="68"/>
      <c r="AF29" s="68"/>
      <c r="AG29" s="72"/>
      <c r="AH29" s="65"/>
      <c r="AI29" s="65"/>
      <c r="AJ29" s="65"/>
      <c r="AK29" s="65"/>
      <c r="AL29" s="72"/>
      <c r="AM29" s="79">
        <f t="shared" si="14"/>
        <v>28</v>
      </c>
      <c r="AN29" s="47">
        <f t="shared" si="15"/>
        <v>10</v>
      </c>
      <c r="AO29" s="47">
        <f t="shared" si="16"/>
        <v>0</v>
      </c>
      <c r="AP29" s="47">
        <f t="shared" si="17"/>
        <v>18</v>
      </c>
      <c r="AQ29" s="47">
        <f t="shared" si="18"/>
        <v>0</v>
      </c>
      <c r="AR29" s="51">
        <f t="shared" si="19"/>
        <v>3</v>
      </c>
    </row>
    <row r="30" spans="1:46" ht="20.100000000000001" customHeight="1">
      <c r="A30" s="45">
        <v>4</v>
      </c>
      <c r="B30" s="96" t="s">
        <v>56</v>
      </c>
      <c r="C30" s="97" t="s">
        <v>34</v>
      </c>
      <c r="D30" s="58">
        <v>10</v>
      </c>
      <c r="E30" s="58"/>
      <c r="F30" s="58">
        <v>18</v>
      </c>
      <c r="G30" s="58"/>
      <c r="H30" s="71">
        <v>3</v>
      </c>
      <c r="I30" s="58"/>
      <c r="J30" s="58"/>
      <c r="K30" s="58"/>
      <c r="L30" s="58"/>
      <c r="M30" s="71"/>
      <c r="N30" s="88"/>
      <c r="O30" s="88"/>
      <c r="P30" s="88"/>
      <c r="Q30" s="88"/>
      <c r="R30" s="71"/>
      <c r="S30" s="88"/>
      <c r="T30" s="88"/>
      <c r="U30" s="88"/>
      <c r="V30" s="88"/>
      <c r="W30" s="72"/>
      <c r="X30" s="94"/>
      <c r="Y30" s="94"/>
      <c r="Z30" s="94"/>
      <c r="AA30" s="94"/>
      <c r="AB30" s="72"/>
      <c r="AC30" s="68"/>
      <c r="AD30" s="68"/>
      <c r="AE30" s="68"/>
      <c r="AF30" s="68"/>
      <c r="AG30" s="72"/>
      <c r="AH30" s="65"/>
      <c r="AI30" s="65"/>
      <c r="AJ30" s="65"/>
      <c r="AK30" s="65"/>
      <c r="AL30" s="72"/>
      <c r="AM30" s="79">
        <f t="shared" si="14"/>
        <v>28</v>
      </c>
      <c r="AN30" s="47">
        <f t="shared" si="15"/>
        <v>10</v>
      </c>
      <c r="AO30" s="47">
        <f t="shared" si="16"/>
        <v>0</v>
      </c>
      <c r="AP30" s="47">
        <f t="shared" si="17"/>
        <v>18</v>
      </c>
      <c r="AQ30" s="47">
        <f t="shared" si="18"/>
        <v>0</v>
      </c>
      <c r="AR30" s="51">
        <f t="shared" si="19"/>
        <v>3</v>
      </c>
    </row>
    <row r="31" spans="1:46" ht="20.100000000000001" customHeight="1">
      <c r="A31" s="45">
        <v>5</v>
      </c>
      <c r="B31" s="107" t="s">
        <v>57</v>
      </c>
      <c r="C31" s="108" t="s">
        <v>34</v>
      </c>
      <c r="D31" s="109">
        <v>10</v>
      </c>
      <c r="E31" s="110">
        <v>10</v>
      </c>
      <c r="F31" s="110">
        <v>10</v>
      </c>
      <c r="G31" s="105"/>
      <c r="H31" s="106">
        <v>3</v>
      </c>
      <c r="I31" s="58"/>
      <c r="J31" s="58"/>
      <c r="K31" s="58"/>
      <c r="L31" s="58"/>
      <c r="M31" s="71"/>
      <c r="N31" s="111"/>
      <c r="O31" s="111"/>
      <c r="P31" s="111"/>
      <c r="Q31" s="111"/>
      <c r="R31" s="106"/>
      <c r="S31" s="111"/>
      <c r="T31" s="111"/>
      <c r="U31" s="111"/>
      <c r="V31" s="112"/>
      <c r="W31" s="106"/>
      <c r="X31" s="113"/>
      <c r="Y31" s="113"/>
      <c r="Z31" s="113"/>
      <c r="AA31" s="114"/>
      <c r="AB31" s="106"/>
      <c r="AC31" s="114"/>
      <c r="AD31" s="114"/>
      <c r="AE31" s="114"/>
      <c r="AF31" s="114"/>
      <c r="AG31" s="106"/>
      <c r="AH31" s="65"/>
      <c r="AI31" s="65"/>
      <c r="AJ31" s="65"/>
      <c r="AK31" s="65"/>
      <c r="AL31" s="72"/>
      <c r="AM31" s="79">
        <f t="shared" si="14"/>
        <v>30</v>
      </c>
      <c r="AN31" s="47">
        <f t="shared" si="15"/>
        <v>10</v>
      </c>
      <c r="AO31" s="47">
        <f t="shared" si="16"/>
        <v>10</v>
      </c>
      <c r="AP31" s="47">
        <f t="shared" si="17"/>
        <v>10</v>
      </c>
      <c r="AQ31" s="47">
        <f t="shared" si="18"/>
        <v>0</v>
      </c>
      <c r="AR31" s="51">
        <f t="shared" si="19"/>
        <v>3</v>
      </c>
    </row>
    <row r="32" spans="1:46" ht="20.100000000000001" customHeight="1">
      <c r="A32" s="45">
        <v>6</v>
      </c>
      <c r="B32" s="96" t="s">
        <v>58</v>
      </c>
      <c r="C32" s="115" t="s">
        <v>42</v>
      </c>
      <c r="D32" s="58"/>
      <c r="E32" s="58"/>
      <c r="F32" s="58"/>
      <c r="G32" s="58"/>
      <c r="H32" s="71"/>
      <c r="I32" s="58">
        <v>10</v>
      </c>
      <c r="J32" s="58"/>
      <c r="K32" s="58">
        <v>10</v>
      </c>
      <c r="L32" s="58"/>
      <c r="M32" s="71">
        <v>3</v>
      </c>
      <c r="N32" s="88"/>
      <c r="O32" s="88"/>
      <c r="P32" s="88"/>
      <c r="Q32" s="88"/>
      <c r="R32" s="72"/>
      <c r="S32" s="88"/>
      <c r="T32" s="88"/>
      <c r="U32" s="88"/>
      <c r="V32" s="88"/>
      <c r="W32" s="72"/>
      <c r="X32" s="94"/>
      <c r="Y32" s="94"/>
      <c r="Z32" s="94"/>
      <c r="AA32" s="94"/>
      <c r="AB32" s="72"/>
      <c r="AC32" s="68"/>
      <c r="AD32" s="68"/>
      <c r="AE32" s="68"/>
      <c r="AF32" s="68"/>
      <c r="AG32" s="72"/>
      <c r="AH32" s="65"/>
      <c r="AI32" s="65"/>
      <c r="AJ32" s="65"/>
      <c r="AK32" s="65"/>
      <c r="AL32" s="72"/>
      <c r="AM32" s="79">
        <f t="shared" si="14"/>
        <v>20</v>
      </c>
      <c r="AN32" s="47">
        <f t="shared" si="15"/>
        <v>10</v>
      </c>
      <c r="AO32" s="47">
        <f t="shared" si="16"/>
        <v>0</v>
      </c>
      <c r="AP32" s="47">
        <f t="shared" si="17"/>
        <v>10</v>
      </c>
      <c r="AQ32" s="47">
        <f t="shared" si="18"/>
        <v>0</v>
      </c>
      <c r="AR32" s="51">
        <f t="shared" si="19"/>
        <v>3</v>
      </c>
    </row>
    <row r="33" spans="1:44" ht="20.100000000000001" customHeight="1">
      <c r="A33" s="45">
        <v>7</v>
      </c>
      <c r="B33" s="96" t="s">
        <v>59</v>
      </c>
      <c r="C33" s="97" t="s">
        <v>42</v>
      </c>
      <c r="D33" s="58"/>
      <c r="E33" s="58"/>
      <c r="F33" s="58"/>
      <c r="G33" s="58"/>
      <c r="H33" s="71"/>
      <c r="I33" s="58">
        <v>10</v>
      </c>
      <c r="J33" s="58">
        <v>18</v>
      </c>
      <c r="K33" s="58">
        <v>18</v>
      </c>
      <c r="L33" s="58"/>
      <c r="M33" s="71">
        <v>5</v>
      </c>
      <c r="N33" s="88"/>
      <c r="O33" s="88"/>
      <c r="P33" s="88"/>
      <c r="Q33" s="88"/>
      <c r="R33" s="71"/>
      <c r="S33" s="88"/>
      <c r="T33" s="88"/>
      <c r="U33" s="88"/>
      <c r="V33" s="88"/>
      <c r="W33" s="72"/>
      <c r="X33" s="94"/>
      <c r="Y33" s="94"/>
      <c r="Z33" s="94"/>
      <c r="AA33" s="94"/>
      <c r="AB33" s="72"/>
      <c r="AC33" s="68"/>
      <c r="AD33" s="68"/>
      <c r="AE33" s="68"/>
      <c r="AF33" s="68"/>
      <c r="AG33" s="72"/>
      <c r="AH33" s="65"/>
      <c r="AI33" s="65"/>
      <c r="AJ33" s="65"/>
      <c r="AK33" s="65"/>
      <c r="AL33" s="72"/>
      <c r="AM33" s="79">
        <f t="shared" si="14"/>
        <v>46</v>
      </c>
      <c r="AN33" s="47">
        <f t="shared" si="15"/>
        <v>10</v>
      </c>
      <c r="AO33" s="47">
        <f t="shared" si="16"/>
        <v>18</v>
      </c>
      <c r="AP33" s="47">
        <f t="shared" si="17"/>
        <v>18</v>
      </c>
      <c r="AQ33" s="47">
        <f t="shared" si="18"/>
        <v>0</v>
      </c>
      <c r="AR33" s="51">
        <f t="shared" si="19"/>
        <v>5</v>
      </c>
    </row>
    <row r="34" spans="1:44" ht="20.100000000000001" customHeight="1">
      <c r="A34" s="45">
        <v>8</v>
      </c>
      <c r="B34" s="96" t="s">
        <v>60</v>
      </c>
      <c r="C34" s="46" t="s">
        <v>42</v>
      </c>
      <c r="D34" s="58"/>
      <c r="E34" s="58"/>
      <c r="F34" s="58"/>
      <c r="G34" s="58"/>
      <c r="H34" s="71"/>
      <c r="I34" s="58">
        <v>10</v>
      </c>
      <c r="J34" s="58"/>
      <c r="K34" s="58">
        <v>18</v>
      </c>
      <c r="L34" s="58"/>
      <c r="M34" s="71">
        <v>2</v>
      </c>
      <c r="N34" s="88"/>
      <c r="O34" s="88"/>
      <c r="P34" s="88"/>
      <c r="Q34" s="88"/>
      <c r="R34" s="72"/>
      <c r="S34" s="88"/>
      <c r="T34" s="88"/>
      <c r="U34" s="88"/>
      <c r="V34" s="88"/>
      <c r="W34" s="72"/>
      <c r="X34" s="94"/>
      <c r="Y34" s="94"/>
      <c r="Z34" s="94"/>
      <c r="AA34" s="94"/>
      <c r="AB34" s="72"/>
      <c r="AC34" s="68"/>
      <c r="AD34" s="68"/>
      <c r="AE34" s="68"/>
      <c r="AF34" s="68"/>
      <c r="AG34" s="72"/>
      <c r="AH34" s="65"/>
      <c r="AI34" s="65"/>
      <c r="AJ34" s="65"/>
      <c r="AK34" s="65"/>
      <c r="AL34" s="72"/>
      <c r="AM34" s="79">
        <f t="shared" si="14"/>
        <v>28</v>
      </c>
      <c r="AN34" s="47">
        <f t="shared" si="15"/>
        <v>10</v>
      </c>
      <c r="AO34" s="47">
        <f t="shared" si="16"/>
        <v>0</v>
      </c>
      <c r="AP34" s="47">
        <f t="shared" si="17"/>
        <v>18</v>
      </c>
      <c r="AQ34" s="47">
        <f t="shared" si="18"/>
        <v>0</v>
      </c>
      <c r="AR34" s="51">
        <f t="shared" si="19"/>
        <v>2</v>
      </c>
    </row>
    <row r="35" spans="1:44" ht="20.100000000000001" customHeight="1">
      <c r="A35" s="45">
        <v>9</v>
      </c>
      <c r="B35" s="96" t="s">
        <v>61</v>
      </c>
      <c r="C35" s="98" t="s">
        <v>40</v>
      </c>
      <c r="D35" s="99"/>
      <c r="E35" s="99"/>
      <c r="F35" s="99"/>
      <c r="G35" s="99"/>
      <c r="H35" s="100"/>
      <c r="I35" s="101">
        <v>10</v>
      </c>
      <c r="J35" s="99"/>
      <c r="K35" s="99">
        <v>10</v>
      </c>
      <c r="L35" s="99"/>
      <c r="M35" s="100">
        <v>2</v>
      </c>
      <c r="N35" s="88"/>
      <c r="O35" s="88"/>
      <c r="P35" s="88"/>
      <c r="Q35" s="88"/>
      <c r="R35" s="71"/>
      <c r="S35" s="88"/>
      <c r="T35" s="88"/>
      <c r="U35" s="88"/>
      <c r="V35" s="88"/>
      <c r="W35" s="72"/>
      <c r="X35" s="94"/>
      <c r="Y35" s="94"/>
      <c r="Z35" s="94"/>
      <c r="AA35" s="94"/>
      <c r="AB35" s="72"/>
      <c r="AC35" s="68"/>
      <c r="AD35" s="68"/>
      <c r="AE35" s="68"/>
      <c r="AF35" s="68"/>
      <c r="AG35" s="72"/>
      <c r="AH35" s="65"/>
      <c r="AI35" s="65"/>
      <c r="AJ35" s="65"/>
      <c r="AK35" s="65"/>
      <c r="AL35" s="72"/>
      <c r="AM35" s="79">
        <f t="shared" si="14"/>
        <v>20</v>
      </c>
      <c r="AN35" s="47">
        <f t="shared" si="15"/>
        <v>10</v>
      </c>
      <c r="AO35" s="47">
        <f t="shared" si="16"/>
        <v>0</v>
      </c>
      <c r="AP35" s="47">
        <f t="shared" si="17"/>
        <v>10</v>
      </c>
      <c r="AQ35" s="47">
        <f t="shared" si="18"/>
        <v>0</v>
      </c>
      <c r="AR35" s="51">
        <f t="shared" si="19"/>
        <v>2</v>
      </c>
    </row>
    <row r="36" spans="1:44" ht="20.100000000000001" customHeight="1">
      <c r="A36" s="45">
        <v>10</v>
      </c>
      <c r="B36" s="96" t="s">
        <v>62</v>
      </c>
      <c r="C36" s="98" t="s">
        <v>63</v>
      </c>
      <c r="D36" s="99"/>
      <c r="E36" s="99"/>
      <c r="F36" s="99"/>
      <c r="G36" s="99"/>
      <c r="H36" s="100"/>
      <c r="I36" s="101">
        <v>10</v>
      </c>
      <c r="J36" s="99"/>
      <c r="K36" s="99">
        <v>10</v>
      </c>
      <c r="L36" s="99"/>
      <c r="M36" s="100">
        <v>2</v>
      </c>
      <c r="N36" s="88"/>
      <c r="O36" s="88"/>
      <c r="P36" s="88"/>
      <c r="Q36" s="88"/>
      <c r="R36" s="72"/>
      <c r="S36" s="88"/>
      <c r="T36" s="88"/>
      <c r="U36" s="88"/>
      <c r="V36" s="88"/>
      <c r="W36" s="72"/>
      <c r="X36" s="94"/>
      <c r="Y36" s="94"/>
      <c r="Z36" s="94"/>
      <c r="AA36" s="94"/>
      <c r="AB36" s="72"/>
      <c r="AC36" s="68"/>
      <c r="AD36" s="68"/>
      <c r="AE36" s="68"/>
      <c r="AF36" s="68"/>
      <c r="AG36" s="72"/>
      <c r="AH36" s="65"/>
      <c r="AI36" s="65"/>
      <c r="AJ36" s="65"/>
      <c r="AK36" s="65"/>
      <c r="AL36" s="72"/>
      <c r="AM36" s="79">
        <f t="shared" si="14"/>
        <v>20</v>
      </c>
      <c r="AN36" s="47">
        <f t="shared" si="15"/>
        <v>10</v>
      </c>
      <c r="AO36" s="47">
        <f t="shared" si="16"/>
        <v>0</v>
      </c>
      <c r="AP36" s="47">
        <f t="shared" si="17"/>
        <v>10</v>
      </c>
      <c r="AQ36" s="47">
        <f t="shared" si="18"/>
        <v>0</v>
      </c>
      <c r="AR36" s="51">
        <f t="shared" si="19"/>
        <v>2</v>
      </c>
    </row>
    <row r="37" spans="1:44" ht="20.100000000000001" customHeight="1">
      <c r="A37" s="45">
        <v>11</v>
      </c>
      <c r="B37" s="96" t="s">
        <v>64</v>
      </c>
      <c r="C37" s="98" t="s">
        <v>32</v>
      </c>
      <c r="D37" s="99"/>
      <c r="E37" s="99"/>
      <c r="F37" s="99"/>
      <c r="G37" s="99"/>
      <c r="H37" s="100"/>
      <c r="I37" s="101"/>
      <c r="J37" s="99"/>
      <c r="K37" s="99"/>
      <c r="L37" s="99"/>
      <c r="M37" s="100"/>
      <c r="N37" s="88">
        <v>10</v>
      </c>
      <c r="O37" s="88"/>
      <c r="P37" s="88">
        <v>10</v>
      </c>
      <c r="Q37" s="88"/>
      <c r="R37" s="72">
        <v>2</v>
      </c>
      <c r="S37" s="88"/>
      <c r="T37" s="88"/>
      <c r="U37" s="88"/>
      <c r="V37" s="88"/>
      <c r="W37" s="72"/>
      <c r="X37" s="94"/>
      <c r="Y37" s="94"/>
      <c r="Z37" s="94"/>
      <c r="AA37" s="94"/>
      <c r="AB37" s="72"/>
      <c r="AC37" s="68"/>
      <c r="AD37" s="68"/>
      <c r="AE37" s="68"/>
      <c r="AF37" s="68"/>
      <c r="AG37" s="72"/>
      <c r="AH37" s="65"/>
      <c r="AI37" s="65"/>
      <c r="AJ37" s="65"/>
      <c r="AK37" s="65"/>
      <c r="AL37" s="72"/>
      <c r="AM37" s="79">
        <f t="shared" si="14"/>
        <v>20</v>
      </c>
      <c r="AN37" s="47">
        <f t="shared" si="15"/>
        <v>10</v>
      </c>
      <c r="AO37" s="47">
        <f t="shared" si="16"/>
        <v>0</v>
      </c>
      <c r="AP37" s="47">
        <f t="shared" si="17"/>
        <v>10</v>
      </c>
      <c r="AQ37" s="47">
        <f t="shared" si="18"/>
        <v>0</v>
      </c>
      <c r="AR37" s="51">
        <f t="shared" si="19"/>
        <v>2</v>
      </c>
    </row>
    <row r="38" spans="1:44" ht="20.100000000000001" customHeight="1">
      <c r="A38" s="45">
        <v>12</v>
      </c>
      <c r="B38" s="107" t="s">
        <v>65</v>
      </c>
      <c r="C38" s="102" t="s">
        <v>66</v>
      </c>
      <c r="D38" s="103"/>
      <c r="E38" s="58"/>
      <c r="F38" s="58"/>
      <c r="G38" s="58"/>
      <c r="H38" s="71"/>
      <c r="I38" s="101"/>
      <c r="J38" s="99"/>
      <c r="K38" s="99"/>
      <c r="L38" s="99"/>
      <c r="M38" s="100"/>
      <c r="N38" s="88">
        <v>15</v>
      </c>
      <c r="O38" s="88"/>
      <c r="P38" s="88">
        <v>10</v>
      </c>
      <c r="Q38" s="88">
        <v>18</v>
      </c>
      <c r="R38" s="72">
        <v>5</v>
      </c>
      <c r="S38" s="88"/>
      <c r="T38" s="88"/>
      <c r="U38" s="88"/>
      <c r="V38" s="88"/>
      <c r="W38" s="72"/>
      <c r="X38" s="94"/>
      <c r="Y38" s="94"/>
      <c r="Z38" s="94"/>
      <c r="AA38" s="94"/>
      <c r="AB38" s="72"/>
      <c r="AC38" s="68"/>
      <c r="AD38" s="68"/>
      <c r="AE38" s="68"/>
      <c r="AF38" s="68"/>
      <c r="AG38" s="72"/>
      <c r="AH38" s="116"/>
      <c r="AI38" s="116"/>
      <c r="AJ38" s="116"/>
      <c r="AK38" s="116"/>
      <c r="AL38" s="106"/>
      <c r="AM38" s="79">
        <f t="shared" si="14"/>
        <v>43</v>
      </c>
      <c r="AN38" s="47">
        <f t="shared" si="15"/>
        <v>15</v>
      </c>
      <c r="AO38" s="47">
        <f t="shared" si="16"/>
        <v>0</v>
      </c>
      <c r="AP38" s="47">
        <f t="shared" si="17"/>
        <v>10</v>
      </c>
      <c r="AQ38" s="47">
        <f t="shared" si="18"/>
        <v>18</v>
      </c>
      <c r="AR38" s="51">
        <f t="shared" si="19"/>
        <v>5</v>
      </c>
    </row>
    <row r="39" spans="1:44" ht="20.100000000000001" customHeight="1">
      <c r="A39" s="45">
        <v>13</v>
      </c>
      <c r="B39" s="107" t="s">
        <v>67</v>
      </c>
      <c r="C39" s="108" t="s">
        <v>63</v>
      </c>
      <c r="D39" s="117"/>
      <c r="E39" s="105"/>
      <c r="F39" s="105"/>
      <c r="G39" s="105"/>
      <c r="H39" s="106"/>
      <c r="I39" s="105"/>
      <c r="J39" s="105"/>
      <c r="K39" s="105"/>
      <c r="L39" s="105"/>
      <c r="M39" s="106"/>
      <c r="N39" s="111">
        <v>15</v>
      </c>
      <c r="O39" s="111">
        <v>10</v>
      </c>
      <c r="P39" s="111">
        <v>10</v>
      </c>
      <c r="Q39" s="112"/>
      <c r="R39" s="106">
        <v>4</v>
      </c>
      <c r="S39" s="111"/>
      <c r="T39" s="111"/>
      <c r="U39" s="111"/>
      <c r="V39" s="111"/>
      <c r="W39" s="106"/>
      <c r="X39" s="94"/>
      <c r="Y39" s="94"/>
      <c r="Z39" s="94"/>
      <c r="AA39" s="94"/>
      <c r="AB39" s="72"/>
      <c r="AC39" s="68"/>
      <c r="AD39" s="68"/>
      <c r="AE39" s="68"/>
      <c r="AF39" s="68"/>
      <c r="AG39" s="72"/>
      <c r="AH39" s="65"/>
      <c r="AI39" s="65"/>
      <c r="AJ39" s="65"/>
      <c r="AK39" s="65"/>
      <c r="AL39" s="72"/>
      <c r="AM39" s="79">
        <f t="shared" si="14"/>
        <v>35</v>
      </c>
      <c r="AN39" s="47">
        <f t="shared" si="15"/>
        <v>15</v>
      </c>
      <c r="AO39" s="47">
        <f t="shared" si="16"/>
        <v>10</v>
      </c>
      <c r="AP39" s="47">
        <f t="shared" si="17"/>
        <v>10</v>
      </c>
      <c r="AQ39" s="47">
        <f t="shared" si="18"/>
        <v>0</v>
      </c>
      <c r="AR39" s="51">
        <f t="shared" si="19"/>
        <v>4</v>
      </c>
    </row>
    <row r="40" spans="1:44" ht="20.100000000000001" customHeight="1">
      <c r="A40" s="45">
        <v>14</v>
      </c>
      <c r="B40" s="107" t="s">
        <v>68</v>
      </c>
      <c r="C40" s="102" t="s">
        <v>45</v>
      </c>
      <c r="D40" s="103"/>
      <c r="E40" s="58"/>
      <c r="F40" s="58"/>
      <c r="G40" s="58"/>
      <c r="H40" s="71"/>
      <c r="I40" s="58"/>
      <c r="J40" s="58"/>
      <c r="K40" s="58"/>
      <c r="L40" s="58"/>
      <c r="M40" s="71"/>
      <c r="N40" s="88"/>
      <c r="O40" s="88"/>
      <c r="P40" s="88"/>
      <c r="Q40" s="88"/>
      <c r="R40" s="72"/>
      <c r="S40" s="88">
        <v>10</v>
      </c>
      <c r="T40" s="88">
        <v>10</v>
      </c>
      <c r="U40" s="88"/>
      <c r="V40" s="88"/>
      <c r="W40" s="72">
        <v>2</v>
      </c>
      <c r="X40" s="94"/>
      <c r="Y40" s="94"/>
      <c r="Z40" s="94"/>
      <c r="AA40" s="94"/>
      <c r="AB40" s="72"/>
      <c r="AC40" s="68"/>
      <c r="AD40" s="68"/>
      <c r="AE40" s="68"/>
      <c r="AF40" s="68"/>
      <c r="AG40" s="72"/>
      <c r="AH40" s="65"/>
      <c r="AI40" s="65"/>
      <c r="AJ40" s="65"/>
      <c r="AK40" s="65"/>
      <c r="AL40" s="72"/>
      <c r="AM40" s="79">
        <f t="shared" si="14"/>
        <v>20</v>
      </c>
      <c r="AN40" s="47">
        <f t="shared" si="15"/>
        <v>10</v>
      </c>
      <c r="AO40" s="47">
        <f t="shared" si="16"/>
        <v>10</v>
      </c>
      <c r="AP40" s="47">
        <f t="shared" si="17"/>
        <v>0</v>
      </c>
      <c r="AQ40" s="47">
        <f t="shared" si="18"/>
        <v>0</v>
      </c>
      <c r="AR40" s="51">
        <f t="shared" si="19"/>
        <v>2</v>
      </c>
    </row>
    <row r="41" spans="1:44" ht="20.100000000000001" customHeight="1">
      <c r="A41" s="45">
        <v>15</v>
      </c>
      <c r="B41" s="107" t="s">
        <v>69</v>
      </c>
      <c r="C41" s="102" t="s">
        <v>70</v>
      </c>
      <c r="D41" s="103"/>
      <c r="E41" s="58"/>
      <c r="F41" s="58"/>
      <c r="G41" s="58"/>
      <c r="H41" s="71"/>
      <c r="I41" s="58"/>
      <c r="J41" s="58"/>
      <c r="K41" s="58"/>
      <c r="L41" s="58"/>
      <c r="M41" s="71"/>
      <c r="N41" s="88"/>
      <c r="O41" s="88"/>
      <c r="P41" s="88"/>
      <c r="Q41" s="88"/>
      <c r="R41" s="71"/>
      <c r="S41" s="88">
        <v>15</v>
      </c>
      <c r="T41" s="88"/>
      <c r="U41" s="88">
        <v>10</v>
      </c>
      <c r="V41" s="88">
        <v>18</v>
      </c>
      <c r="W41" s="72">
        <v>5</v>
      </c>
      <c r="X41" s="94"/>
      <c r="Y41" s="94"/>
      <c r="Z41" s="94"/>
      <c r="AA41" s="94"/>
      <c r="AB41" s="72"/>
      <c r="AC41" s="68"/>
      <c r="AD41" s="68"/>
      <c r="AE41" s="68"/>
      <c r="AF41" s="68"/>
      <c r="AG41" s="72"/>
      <c r="AH41" s="65"/>
      <c r="AI41" s="65"/>
      <c r="AJ41" s="65"/>
      <c r="AK41" s="65"/>
      <c r="AL41" s="72"/>
      <c r="AM41" s="79">
        <f t="shared" si="14"/>
        <v>43</v>
      </c>
      <c r="AN41" s="47">
        <f t="shared" si="15"/>
        <v>15</v>
      </c>
      <c r="AO41" s="47">
        <f t="shared" si="16"/>
        <v>0</v>
      </c>
      <c r="AP41" s="47">
        <f t="shared" si="17"/>
        <v>10</v>
      </c>
      <c r="AQ41" s="47">
        <f t="shared" si="18"/>
        <v>18</v>
      </c>
      <c r="AR41" s="51">
        <f t="shared" si="19"/>
        <v>5</v>
      </c>
    </row>
    <row r="42" spans="1:44" ht="20.100000000000001" customHeight="1">
      <c r="A42" s="45">
        <v>16</v>
      </c>
      <c r="B42" s="107" t="s">
        <v>71</v>
      </c>
      <c r="C42" s="118" t="s">
        <v>45</v>
      </c>
      <c r="D42" s="119"/>
      <c r="E42" s="120"/>
      <c r="F42" s="120"/>
      <c r="G42" s="120"/>
      <c r="H42" s="121"/>
      <c r="I42" s="120"/>
      <c r="J42" s="120"/>
      <c r="K42" s="120"/>
      <c r="L42" s="120"/>
      <c r="M42" s="121"/>
      <c r="N42" s="122"/>
      <c r="O42" s="122"/>
      <c r="P42" s="122"/>
      <c r="Q42" s="122"/>
      <c r="R42" s="123"/>
      <c r="S42" s="88">
        <v>15</v>
      </c>
      <c r="T42" s="88">
        <v>10</v>
      </c>
      <c r="U42" s="88">
        <v>10</v>
      </c>
      <c r="V42" s="88"/>
      <c r="W42" s="72">
        <v>4</v>
      </c>
      <c r="X42" s="94"/>
      <c r="Y42" s="94"/>
      <c r="Z42" s="94"/>
      <c r="AA42" s="94"/>
      <c r="AB42" s="72"/>
      <c r="AC42" s="68"/>
      <c r="AD42" s="68"/>
      <c r="AE42" s="68"/>
      <c r="AF42" s="68"/>
      <c r="AG42" s="72"/>
      <c r="AH42" s="65"/>
      <c r="AI42" s="65"/>
      <c r="AJ42" s="65"/>
      <c r="AK42" s="65"/>
      <c r="AL42" s="72"/>
      <c r="AM42" s="79">
        <f t="shared" si="14"/>
        <v>35</v>
      </c>
      <c r="AN42" s="47">
        <f t="shared" si="15"/>
        <v>15</v>
      </c>
      <c r="AO42" s="47">
        <f t="shared" si="16"/>
        <v>10</v>
      </c>
      <c r="AP42" s="47">
        <f t="shared" si="17"/>
        <v>10</v>
      </c>
      <c r="AQ42" s="47">
        <f t="shared" si="18"/>
        <v>0</v>
      </c>
      <c r="AR42" s="51">
        <f t="shared" si="19"/>
        <v>4</v>
      </c>
    </row>
    <row r="43" spans="1:44" ht="20.100000000000001" customHeight="1">
      <c r="A43" s="45">
        <v>17</v>
      </c>
      <c r="B43" s="107" t="s">
        <v>72</v>
      </c>
      <c r="C43" s="102" t="s">
        <v>73</v>
      </c>
      <c r="D43" s="103"/>
      <c r="E43" s="58"/>
      <c r="F43" s="58"/>
      <c r="G43" s="58"/>
      <c r="H43" s="71"/>
      <c r="I43" s="58"/>
      <c r="J43" s="58"/>
      <c r="K43" s="58"/>
      <c r="L43" s="58"/>
      <c r="M43" s="71"/>
      <c r="N43" s="88"/>
      <c r="O43" s="88"/>
      <c r="P43" s="88"/>
      <c r="Q43" s="88"/>
      <c r="R43" s="72"/>
      <c r="S43" s="88"/>
      <c r="T43" s="88"/>
      <c r="U43" s="88"/>
      <c r="V43" s="88"/>
      <c r="W43" s="72"/>
      <c r="X43" s="94">
        <v>10</v>
      </c>
      <c r="Y43" s="94">
        <v>10</v>
      </c>
      <c r="Z43" s="94">
        <v>18</v>
      </c>
      <c r="AA43" s="94"/>
      <c r="AB43" s="72">
        <v>4</v>
      </c>
      <c r="AC43" s="68"/>
      <c r="AD43" s="68"/>
      <c r="AE43" s="68"/>
      <c r="AF43" s="68"/>
      <c r="AG43" s="72"/>
      <c r="AH43" s="65"/>
      <c r="AI43" s="65"/>
      <c r="AJ43" s="65"/>
      <c r="AK43" s="65"/>
      <c r="AL43" s="72"/>
      <c r="AM43" s="79">
        <f t="shared" si="14"/>
        <v>38</v>
      </c>
      <c r="AN43" s="47">
        <f t="shared" si="15"/>
        <v>10</v>
      </c>
      <c r="AO43" s="47">
        <f t="shared" si="16"/>
        <v>10</v>
      </c>
      <c r="AP43" s="47">
        <f t="shared" si="17"/>
        <v>18</v>
      </c>
      <c r="AQ43" s="47">
        <f t="shared" si="18"/>
        <v>0</v>
      </c>
      <c r="AR43" s="51">
        <f t="shared" si="19"/>
        <v>4</v>
      </c>
    </row>
    <row r="44" spans="1:44" ht="20.100000000000001" customHeight="1">
      <c r="A44" s="45">
        <v>18</v>
      </c>
      <c r="B44" s="96" t="s">
        <v>74</v>
      </c>
      <c r="C44" s="46" t="s">
        <v>48</v>
      </c>
      <c r="D44" s="58"/>
      <c r="E44" s="58"/>
      <c r="F44" s="58"/>
      <c r="G44" s="58"/>
      <c r="H44" s="71"/>
      <c r="I44" s="58"/>
      <c r="J44" s="58"/>
      <c r="K44" s="58"/>
      <c r="L44" s="58"/>
      <c r="M44" s="71"/>
      <c r="N44" s="88"/>
      <c r="O44" s="88"/>
      <c r="P44" s="88"/>
      <c r="Q44" s="88"/>
      <c r="R44" s="72"/>
      <c r="S44" s="88"/>
      <c r="T44" s="88"/>
      <c r="U44" s="88"/>
      <c r="V44" s="88"/>
      <c r="W44" s="72"/>
      <c r="X44" s="94">
        <v>15</v>
      </c>
      <c r="Y44" s="94"/>
      <c r="Z44" s="94">
        <v>18</v>
      </c>
      <c r="AA44" s="94">
        <v>10</v>
      </c>
      <c r="AB44" s="72">
        <v>5</v>
      </c>
      <c r="AC44" s="68"/>
      <c r="AD44" s="68"/>
      <c r="AE44" s="68"/>
      <c r="AF44" s="68"/>
      <c r="AG44" s="72"/>
      <c r="AH44" s="65"/>
      <c r="AI44" s="65"/>
      <c r="AJ44" s="65"/>
      <c r="AK44" s="65"/>
      <c r="AL44" s="72"/>
      <c r="AM44" s="79">
        <f t="shared" si="14"/>
        <v>43</v>
      </c>
      <c r="AN44" s="47">
        <f t="shared" si="15"/>
        <v>15</v>
      </c>
      <c r="AO44" s="47">
        <f t="shared" si="16"/>
        <v>0</v>
      </c>
      <c r="AP44" s="47">
        <f t="shared" si="17"/>
        <v>18</v>
      </c>
      <c r="AQ44" s="47">
        <f t="shared" si="18"/>
        <v>10</v>
      </c>
      <c r="AR44" s="51">
        <f t="shared" si="19"/>
        <v>5</v>
      </c>
    </row>
    <row r="45" spans="1:44" ht="20.100000000000001" customHeight="1">
      <c r="A45" s="45">
        <v>19</v>
      </c>
      <c r="B45" s="57" t="s">
        <v>75</v>
      </c>
      <c r="C45" s="46" t="s">
        <v>50</v>
      </c>
      <c r="D45" s="58"/>
      <c r="E45" s="58"/>
      <c r="F45" s="58"/>
      <c r="G45" s="58"/>
      <c r="H45" s="71"/>
      <c r="I45" s="58"/>
      <c r="J45" s="58"/>
      <c r="K45" s="58"/>
      <c r="L45" s="58"/>
      <c r="M45" s="71"/>
      <c r="N45" s="88"/>
      <c r="O45" s="88"/>
      <c r="P45" s="88"/>
      <c r="Q45" s="88"/>
      <c r="R45" s="72"/>
      <c r="S45" s="88"/>
      <c r="T45" s="88"/>
      <c r="U45" s="88"/>
      <c r="V45" s="88"/>
      <c r="W45" s="72"/>
      <c r="X45" s="94"/>
      <c r="Y45" s="94"/>
      <c r="Z45" s="94"/>
      <c r="AA45" s="94"/>
      <c r="AB45" s="72"/>
      <c r="AC45" s="68">
        <v>10</v>
      </c>
      <c r="AD45" s="68"/>
      <c r="AE45" s="68">
        <v>18</v>
      </c>
      <c r="AF45" s="68">
        <v>10</v>
      </c>
      <c r="AG45" s="72">
        <v>4</v>
      </c>
      <c r="AH45" s="65"/>
      <c r="AI45" s="65"/>
      <c r="AJ45" s="65"/>
      <c r="AK45" s="65"/>
      <c r="AL45" s="72"/>
      <c r="AM45" s="79">
        <f t="shared" si="14"/>
        <v>38</v>
      </c>
      <c r="AN45" s="47">
        <f t="shared" si="15"/>
        <v>10</v>
      </c>
      <c r="AO45" s="47">
        <f t="shared" si="16"/>
        <v>0</v>
      </c>
      <c r="AP45" s="47">
        <f t="shared" si="17"/>
        <v>18</v>
      </c>
      <c r="AQ45" s="47">
        <f t="shared" si="18"/>
        <v>10</v>
      </c>
      <c r="AR45" s="51">
        <f t="shared" si="19"/>
        <v>4</v>
      </c>
    </row>
    <row r="46" spans="1:44" ht="20.100000000000001" customHeight="1">
      <c r="A46" s="145" t="s">
        <v>76</v>
      </c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48">
        <f t="shared" ref="AM46:AR46" si="20">AM47</f>
        <v>541</v>
      </c>
      <c r="AN46" s="48">
        <f t="shared" si="20"/>
        <v>215</v>
      </c>
      <c r="AO46" s="48">
        <f t="shared" si="20"/>
        <v>18</v>
      </c>
      <c r="AP46" s="48">
        <f t="shared" si="20"/>
        <v>236</v>
      </c>
      <c r="AQ46" s="48">
        <f t="shared" si="20"/>
        <v>72</v>
      </c>
      <c r="AR46" s="49">
        <f t="shared" si="20"/>
        <v>63</v>
      </c>
    </row>
    <row r="47" spans="1:44" ht="20.100000000000001" customHeight="1">
      <c r="A47" s="45">
        <v>1</v>
      </c>
      <c r="B47" s="74" t="s">
        <v>77</v>
      </c>
      <c r="C47" s="46"/>
      <c r="D47" s="58"/>
      <c r="E47" s="58"/>
      <c r="F47" s="58"/>
      <c r="G47" s="58"/>
      <c r="H47" s="71"/>
      <c r="I47" s="58"/>
      <c r="J47" s="58"/>
      <c r="K47" s="58"/>
      <c r="L47" s="58"/>
      <c r="M47" s="71"/>
      <c r="N47" s="88">
        <f>ZPP!N30</f>
        <v>25</v>
      </c>
      <c r="O47" s="88">
        <f>ZPP!O30</f>
        <v>18</v>
      </c>
      <c r="P47" s="88">
        <f>ZPP!P30</f>
        <v>36</v>
      </c>
      <c r="Q47" s="88">
        <f>ZPP!Q30</f>
        <v>0</v>
      </c>
      <c r="R47" s="72">
        <f>ZPP!R30</f>
        <v>8</v>
      </c>
      <c r="S47" s="88">
        <f>ZPP!S30</f>
        <v>25</v>
      </c>
      <c r="T47" s="88">
        <f>ZPP!T30</f>
        <v>0</v>
      </c>
      <c r="U47" s="88">
        <f>ZPP!U30</f>
        <v>36</v>
      </c>
      <c r="V47" s="88">
        <f>ZPP!V30</f>
        <v>0</v>
      </c>
      <c r="W47" s="72">
        <f>ZPP!W30</f>
        <v>7</v>
      </c>
      <c r="X47" s="94">
        <f>ZPP!X30</f>
        <v>30</v>
      </c>
      <c r="Y47" s="94">
        <f>ZPP!Y30</f>
        <v>0</v>
      </c>
      <c r="Z47" s="94">
        <f>ZPP!Z30</f>
        <v>36</v>
      </c>
      <c r="AA47" s="94">
        <f>ZPP!AA30</f>
        <v>18</v>
      </c>
      <c r="AB47" s="72">
        <f>ZPP!AB30</f>
        <v>10</v>
      </c>
      <c r="AC47" s="68">
        <f>ZPP!AC30</f>
        <v>60</v>
      </c>
      <c r="AD47" s="68">
        <f>ZPP!AD30</f>
        <v>0</v>
      </c>
      <c r="AE47" s="68">
        <f>ZPP!AE30</f>
        <v>64</v>
      </c>
      <c r="AF47" s="68">
        <f>ZPP!AF30</f>
        <v>18</v>
      </c>
      <c r="AG47" s="72">
        <f>ZPP!AG30</f>
        <v>17</v>
      </c>
      <c r="AH47" s="65">
        <f>ZPP!AH30</f>
        <v>75</v>
      </c>
      <c r="AI47" s="65">
        <f>ZPP!AI30</f>
        <v>0</v>
      </c>
      <c r="AJ47" s="65">
        <f>ZPP!AJ30</f>
        <v>64</v>
      </c>
      <c r="AK47" s="65">
        <f>ZPP!AK30</f>
        <v>36</v>
      </c>
      <c r="AL47" s="72">
        <f>ZPP!AL30</f>
        <v>21</v>
      </c>
      <c r="AM47" s="79">
        <f>SUM(AN47:AQ47)</f>
        <v>541</v>
      </c>
      <c r="AN47" s="47">
        <f>N47+S47+X47+AC47+AH47</f>
        <v>215</v>
      </c>
      <c r="AO47" s="47">
        <f t="shared" ref="AO47:AR47" si="21">O47+T47+Y47+AD47+AI47</f>
        <v>18</v>
      </c>
      <c r="AP47" s="47">
        <f t="shared" si="21"/>
        <v>236</v>
      </c>
      <c r="AQ47" s="47">
        <f t="shared" si="21"/>
        <v>72</v>
      </c>
      <c r="AR47" s="51">
        <f t="shared" si="21"/>
        <v>63</v>
      </c>
    </row>
    <row r="48" spans="1:44" ht="20.100000000000001" customHeight="1">
      <c r="A48" s="145" t="s">
        <v>78</v>
      </c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5"/>
      <c r="AM48" s="42">
        <f>AM49+AM52</f>
        <v>54</v>
      </c>
      <c r="AN48" s="43">
        <f>SUM(AN49:AN52)</f>
        <v>0</v>
      </c>
      <c r="AO48" s="43">
        <f>SUM(AO49:AO52)</f>
        <v>0</v>
      </c>
      <c r="AP48" s="43">
        <f>SUM(AP49:AP52)</f>
        <v>0</v>
      </c>
      <c r="AQ48" s="43">
        <f>SUM(AQ49:AQ52)</f>
        <v>54</v>
      </c>
      <c r="AR48" s="44">
        <f>SUM(AR49:AR52)</f>
        <v>49</v>
      </c>
    </row>
    <row r="49" spans="1:44" ht="20.100000000000001" customHeight="1">
      <c r="A49" s="46">
        <v>1</v>
      </c>
      <c r="B49" s="96" t="s">
        <v>79</v>
      </c>
      <c r="C49" s="45" t="s">
        <v>80</v>
      </c>
      <c r="D49" s="58"/>
      <c r="E49" s="58"/>
      <c r="F49" s="58"/>
      <c r="G49" s="58"/>
      <c r="H49" s="71"/>
      <c r="I49" s="58"/>
      <c r="J49" s="58"/>
      <c r="K49" s="58"/>
      <c r="L49" s="58"/>
      <c r="M49" s="71"/>
      <c r="N49" s="88"/>
      <c r="O49" s="88"/>
      <c r="P49" s="88"/>
      <c r="Q49" s="88"/>
      <c r="R49" s="72"/>
      <c r="S49" s="88"/>
      <c r="T49" s="88"/>
      <c r="U49" s="88"/>
      <c r="V49" s="88"/>
      <c r="W49" s="72"/>
      <c r="X49" s="94"/>
      <c r="Y49" s="94"/>
      <c r="Z49" s="94"/>
      <c r="AA49" s="94">
        <v>18</v>
      </c>
      <c r="AB49" s="72">
        <v>2</v>
      </c>
      <c r="AC49" s="68"/>
      <c r="AD49" s="68"/>
      <c r="AE49" s="68"/>
      <c r="AF49" s="68">
        <v>18</v>
      </c>
      <c r="AG49" s="72">
        <v>2</v>
      </c>
      <c r="AH49" s="65"/>
      <c r="AI49" s="65"/>
      <c r="AJ49" s="65"/>
      <c r="AK49" s="65">
        <v>18</v>
      </c>
      <c r="AL49" s="72">
        <v>9</v>
      </c>
      <c r="AM49" s="79">
        <f>AN49+AO49+AQ49</f>
        <v>54</v>
      </c>
      <c r="AN49" s="47">
        <f t="shared" ref="AN49:AR49" si="22">D49+I49+N49+S49+X49+AC49+AH49</f>
        <v>0</v>
      </c>
      <c r="AO49" s="47">
        <f t="shared" si="22"/>
        <v>0</v>
      </c>
      <c r="AP49" s="47">
        <f t="shared" si="22"/>
        <v>0</v>
      </c>
      <c r="AQ49" s="47">
        <f t="shared" si="22"/>
        <v>54</v>
      </c>
      <c r="AR49" s="51">
        <f t="shared" si="22"/>
        <v>13</v>
      </c>
    </row>
    <row r="50" spans="1:44" ht="20.100000000000001" customHeight="1">
      <c r="A50" s="46">
        <v>2</v>
      </c>
      <c r="B50" s="96" t="s">
        <v>81</v>
      </c>
      <c r="C50" s="45" t="s">
        <v>42</v>
      </c>
      <c r="D50" s="162">
        <v>12</v>
      </c>
      <c r="E50" s="163"/>
      <c r="F50" s="163"/>
      <c r="G50" s="163"/>
      <c r="H50" s="163"/>
      <c r="I50" s="163"/>
      <c r="J50" s="163"/>
      <c r="K50" s="163"/>
      <c r="L50" s="163"/>
      <c r="M50" s="164"/>
      <c r="N50" s="165">
        <v>0</v>
      </c>
      <c r="O50" s="166"/>
      <c r="P50" s="166"/>
      <c r="Q50" s="166"/>
      <c r="R50" s="166"/>
      <c r="S50" s="166"/>
      <c r="T50" s="166"/>
      <c r="U50" s="166"/>
      <c r="V50" s="166"/>
      <c r="W50" s="167"/>
      <c r="X50" s="165">
        <v>0</v>
      </c>
      <c r="Y50" s="166"/>
      <c r="Z50" s="166"/>
      <c r="AA50" s="166"/>
      <c r="AB50" s="166"/>
      <c r="AC50" s="166"/>
      <c r="AD50" s="166"/>
      <c r="AE50" s="166"/>
      <c r="AF50" s="166"/>
      <c r="AG50" s="167"/>
      <c r="AH50" s="165">
        <v>0</v>
      </c>
      <c r="AI50" s="166"/>
      <c r="AJ50" s="166"/>
      <c r="AK50" s="166"/>
      <c r="AL50" s="167"/>
      <c r="AM50" s="79">
        <f t="shared" ref="AM50:AM52" si="23">AN50+AO50+AQ50</f>
        <v>0</v>
      </c>
      <c r="AN50" s="47">
        <v>0</v>
      </c>
      <c r="AO50" s="47">
        <f t="shared" ref="AO50:AO52" si="24">E50+J50+O50+T50+Y50+AD50+AI50</f>
        <v>0</v>
      </c>
      <c r="AP50" s="47">
        <f t="shared" ref="AP50:AP52" si="25">F50+K50+P50+U50+Z50+AE50+AJ50</f>
        <v>0</v>
      </c>
      <c r="AQ50" s="47">
        <f t="shared" ref="AQ50:AQ52" si="26">G50+L50+Q50+V50+AA50+AF50+AK50</f>
        <v>0</v>
      </c>
      <c r="AR50" s="51">
        <v>12</v>
      </c>
    </row>
    <row r="51" spans="1:44" ht="20.100000000000001" customHeight="1">
      <c r="A51" s="46">
        <v>3</v>
      </c>
      <c r="B51" s="96" t="s">
        <v>82</v>
      </c>
      <c r="C51" s="45" t="s">
        <v>45</v>
      </c>
      <c r="D51" s="162">
        <v>0</v>
      </c>
      <c r="E51" s="163"/>
      <c r="F51" s="163"/>
      <c r="G51" s="163"/>
      <c r="H51" s="163"/>
      <c r="I51" s="163"/>
      <c r="J51" s="163"/>
      <c r="K51" s="163"/>
      <c r="L51" s="163"/>
      <c r="M51" s="164"/>
      <c r="N51" s="165">
        <v>12</v>
      </c>
      <c r="O51" s="166"/>
      <c r="P51" s="166"/>
      <c r="Q51" s="166"/>
      <c r="R51" s="166"/>
      <c r="S51" s="166"/>
      <c r="T51" s="166"/>
      <c r="U51" s="166"/>
      <c r="V51" s="166"/>
      <c r="W51" s="167"/>
      <c r="X51" s="165">
        <v>0</v>
      </c>
      <c r="Y51" s="166"/>
      <c r="Z51" s="166"/>
      <c r="AA51" s="166"/>
      <c r="AB51" s="166"/>
      <c r="AC51" s="166"/>
      <c r="AD51" s="166"/>
      <c r="AE51" s="166"/>
      <c r="AF51" s="166"/>
      <c r="AG51" s="167"/>
      <c r="AH51" s="165">
        <v>0</v>
      </c>
      <c r="AI51" s="166"/>
      <c r="AJ51" s="166"/>
      <c r="AK51" s="166"/>
      <c r="AL51" s="167"/>
      <c r="AM51" s="79">
        <f t="shared" si="23"/>
        <v>0</v>
      </c>
      <c r="AN51" s="47">
        <v>0</v>
      </c>
      <c r="AO51" s="47">
        <f t="shared" si="24"/>
        <v>0</v>
      </c>
      <c r="AP51" s="47">
        <f t="shared" si="25"/>
        <v>0</v>
      </c>
      <c r="AQ51" s="47">
        <f t="shared" si="26"/>
        <v>0</v>
      </c>
      <c r="AR51" s="51">
        <v>12</v>
      </c>
    </row>
    <row r="52" spans="1:44" ht="20.100000000000001" customHeight="1">
      <c r="A52" s="46">
        <v>4</v>
      </c>
      <c r="B52" s="96" t="s">
        <v>83</v>
      </c>
      <c r="C52" s="45" t="s">
        <v>50</v>
      </c>
      <c r="D52" s="162">
        <v>0</v>
      </c>
      <c r="E52" s="163"/>
      <c r="F52" s="163"/>
      <c r="G52" s="163"/>
      <c r="H52" s="163"/>
      <c r="I52" s="163"/>
      <c r="J52" s="163"/>
      <c r="K52" s="163"/>
      <c r="L52" s="163"/>
      <c r="M52" s="164"/>
      <c r="N52" s="165">
        <v>0</v>
      </c>
      <c r="O52" s="166"/>
      <c r="P52" s="166"/>
      <c r="Q52" s="166"/>
      <c r="R52" s="166"/>
      <c r="S52" s="166"/>
      <c r="T52" s="166"/>
      <c r="U52" s="166"/>
      <c r="V52" s="166"/>
      <c r="W52" s="167"/>
      <c r="X52" s="165">
        <v>12</v>
      </c>
      <c r="Y52" s="166"/>
      <c r="Z52" s="166"/>
      <c r="AA52" s="166"/>
      <c r="AB52" s="166"/>
      <c r="AC52" s="166"/>
      <c r="AD52" s="166"/>
      <c r="AE52" s="166"/>
      <c r="AF52" s="166"/>
      <c r="AG52" s="167"/>
      <c r="AH52" s="165">
        <v>0</v>
      </c>
      <c r="AI52" s="166"/>
      <c r="AJ52" s="166"/>
      <c r="AK52" s="166"/>
      <c r="AL52" s="167"/>
      <c r="AM52" s="79">
        <f t="shared" si="23"/>
        <v>0</v>
      </c>
      <c r="AN52" s="47">
        <v>0</v>
      </c>
      <c r="AO52" s="47">
        <f t="shared" si="24"/>
        <v>0</v>
      </c>
      <c r="AP52" s="47">
        <f t="shared" si="25"/>
        <v>0</v>
      </c>
      <c r="AQ52" s="47">
        <f t="shared" si="26"/>
        <v>0</v>
      </c>
      <c r="AR52" s="51">
        <v>12</v>
      </c>
    </row>
    <row r="53" spans="1:44" ht="20.100000000000001" customHeight="1">
      <c r="A53" s="160" t="s">
        <v>84</v>
      </c>
      <c r="B53" s="160"/>
      <c r="C53" s="160"/>
      <c r="D53" s="62">
        <f>SUM(D14:D49)</f>
        <v>84</v>
      </c>
      <c r="E53" s="62">
        <f>SUM(E14:E49)</f>
        <v>58</v>
      </c>
      <c r="F53" s="62">
        <f>SUM(F14:F49)</f>
        <v>100</v>
      </c>
      <c r="G53" s="62">
        <f>SUM(G14:G49)</f>
        <v>0</v>
      </c>
      <c r="H53" s="161">
        <f>SUM(H14:H52)</f>
        <v>25</v>
      </c>
      <c r="I53" s="62">
        <f>SUM(I14:I49)</f>
        <v>75</v>
      </c>
      <c r="J53" s="62">
        <f>SUM(J14:J49)</f>
        <v>64</v>
      </c>
      <c r="K53" s="62">
        <f>SUM(K14:K49)</f>
        <v>76</v>
      </c>
      <c r="L53" s="62">
        <f>SUM(L14:L49)</f>
        <v>0</v>
      </c>
      <c r="M53" s="161">
        <f>SUM(M14:M52)</f>
        <v>23</v>
      </c>
      <c r="N53" s="67">
        <f>SUM(N14:N49)</f>
        <v>80</v>
      </c>
      <c r="O53" s="67">
        <f>SUM(O14:O49)</f>
        <v>64</v>
      </c>
      <c r="P53" s="67">
        <f>SUM(P14:P49)</f>
        <v>66</v>
      </c>
      <c r="Q53" s="67">
        <f>SUM(Q14:Q49)</f>
        <v>18</v>
      </c>
      <c r="R53" s="161">
        <f>SUM(R14:R52)</f>
        <v>25</v>
      </c>
      <c r="S53" s="67">
        <f>SUM(S14:S49)</f>
        <v>75</v>
      </c>
      <c r="T53" s="67">
        <f>SUM(T14:T49)</f>
        <v>56</v>
      </c>
      <c r="U53" s="67">
        <f>SUM(U14:U49)</f>
        <v>56</v>
      </c>
      <c r="V53" s="67">
        <f>SUM(V14:V49)</f>
        <v>18</v>
      </c>
      <c r="W53" s="161">
        <f>SUM(W14:W52)</f>
        <v>23</v>
      </c>
      <c r="X53" s="69">
        <f>SUM(X14:X49)</f>
        <v>65</v>
      </c>
      <c r="Y53" s="69">
        <f>SUM(Y14:Y49)</f>
        <v>28</v>
      </c>
      <c r="Z53" s="69">
        <f>SUM(Z14:Z49)</f>
        <v>72</v>
      </c>
      <c r="AA53" s="69">
        <f>SUM(AA14:AA49)</f>
        <v>46</v>
      </c>
      <c r="AB53" s="161">
        <f>SUM(AB14:AB52)</f>
        <v>24</v>
      </c>
      <c r="AC53" s="69">
        <f>SUM(AC14:AC49)</f>
        <v>80</v>
      </c>
      <c r="AD53" s="69">
        <f>SUM(AD14:AD49)</f>
        <v>0</v>
      </c>
      <c r="AE53" s="69">
        <f>SUM(AE14:AE49)</f>
        <v>82</v>
      </c>
      <c r="AF53" s="69">
        <f>SUM(AF14:AF49)</f>
        <v>46</v>
      </c>
      <c r="AG53" s="161">
        <f>SUM(AG14:AG52)</f>
        <v>24</v>
      </c>
      <c r="AH53" s="66">
        <f>SUM(AH14:AH49)</f>
        <v>75</v>
      </c>
      <c r="AI53" s="66">
        <f>SUM(AI14:AI49)</f>
        <v>0</v>
      </c>
      <c r="AJ53" s="66">
        <f>SUM(AJ14:AJ49)</f>
        <v>64</v>
      </c>
      <c r="AK53" s="66">
        <f>SUM(AK14:AK49)</f>
        <v>54</v>
      </c>
      <c r="AL53" s="161">
        <f>SUM(AL14:AL52)</f>
        <v>30</v>
      </c>
      <c r="AM53" s="48">
        <f t="shared" ref="AM53:AR53" si="27">AM48+AM46+AM26+AM13</f>
        <v>1502</v>
      </c>
      <c r="AN53" s="48">
        <f t="shared" si="27"/>
        <v>534</v>
      </c>
      <c r="AO53" s="48">
        <f t="shared" si="27"/>
        <v>270</v>
      </c>
      <c r="AP53" s="48">
        <f t="shared" si="27"/>
        <v>516</v>
      </c>
      <c r="AQ53" s="48">
        <f t="shared" si="27"/>
        <v>182</v>
      </c>
      <c r="AR53" s="152">
        <f t="shared" si="27"/>
        <v>210</v>
      </c>
    </row>
    <row r="54" spans="1:44" ht="20.100000000000001" customHeight="1">
      <c r="A54" s="160"/>
      <c r="B54" s="160"/>
      <c r="C54" s="160"/>
      <c r="D54" s="153">
        <f>SUM(D53:G53)</f>
        <v>242</v>
      </c>
      <c r="E54" s="153"/>
      <c r="F54" s="153"/>
      <c r="G54" s="153"/>
      <c r="H54" s="161"/>
      <c r="I54" s="153">
        <f>SUM(I53:L53)</f>
        <v>215</v>
      </c>
      <c r="J54" s="153"/>
      <c r="K54" s="153"/>
      <c r="L54" s="153"/>
      <c r="M54" s="161"/>
      <c r="N54" s="154">
        <f>SUM(N53:Q53)</f>
        <v>228</v>
      </c>
      <c r="O54" s="154"/>
      <c r="P54" s="154"/>
      <c r="Q54" s="154"/>
      <c r="R54" s="161"/>
      <c r="S54" s="154">
        <f>SUM(S53:V53)</f>
        <v>205</v>
      </c>
      <c r="T54" s="154"/>
      <c r="U54" s="154"/>
      <c r="V54" s="154"/>
      <c r="W54" s="161"/>
      <c r="X54" s="155">
        <f>SUM(X53:AA53)</f>
        <v>211</v>
      </c>
      <c r="Y54" s="155"/>
      <c r="Z54" s="155"/>
      <c r="AA54" s="155"/>
      <c r="AB54" s="161"/>
      <c r="AC54" s="155">
        <f>SUM(AC53:AF53)</f>
        <v>208</v>
      </c>
      <c r="AD54" s="155"/>
      <c r="AE54" s="155"/>
      <c r="AF54" s="155"/>
      <c r="AG54" s="161"/>
      <c r="AH54" s="156">
        <f>SUM(AH53:AK53)</f>
        <v>193</v>
      </c>
      <c r="AI54" s="156"/>
      <c r="AJ54" s="156"/>
      <c r="AK54" s="156"/>
      <c r="AL54" s="161"/>
      <c r="AM54" s="157">
        <f>AM48+AM46+AM26+AM13</f>
        <v>1502</v>
      </c>
      <c r="AN54" s="157"/>
      <c r="AO54" s="157"/>
      <c r="AP54" s="157"/>
      <c r="AQ54" s="157"/>
      <c r="AR54" s="152" t="e">
        <f>#REF!+AR14+AR30+#REF!+AR49</f>
        <v>#REF!</v>
      </c>
    </row>
    <row r="55" spans="1:44" ht="20.100000000000001" customHeight="1">
      <c r="A55" s="160"/>
      <c r="B55" s="160"/>
      <c r="C55" s="160"/>
      <c r="D55" s="158">
        <f>I54+D54</f>
        <v>457</v>
      </c>
      <c r="E55" s="158"/>
      <c r="F55" s="158"/>
      <c r="G55" s="158"/>
      <c r="H55" s="158"/>
      <c r="I55" s="158"/>
      <c r="J55" s="158"/>
      <c r="K55" s="158"/>
      <c r="L55" s="158"/>
      <c r="M55" s="52">
        <f>H53+M53+D50</f>
        <v>60</v>
      </c>
      <c r="N55" s="158">
        <f>N54+S54</f>
        <v>433</v>
      </c>
      <c r="O55" s="158"/>
      <c r="P55" s="158"/>
      <c r="Q55" s="158"/>
      <c r="R55" s="158"/>
      <c r="S55" s="158"/>
      <c r="T55" s="158"/>
      <c r="U55" s="158"/>
      <c r="V55" s="158"/>
      <c r="W55" s="52">
        <f>N51+R53+W53</f>
        <v>60</v>
      </c>
      <c r="X55" s="158">
        <f>X54+AC54</f>
        <v>419</v>
      </c>
      <c r="Y55" s="158"/>
      <c r="Z55" s="158"/>
      <c r="AA55" s="158"/>
      <c r="AB55" s="158"/>
      <c r="AC55" s="158"/>
      <c r="AD55" s="158"/>
      <c r="AE55" s="158"/>
      <c r="AF55" s="158"/>
      <c r="AG55" s="52">
        <f>AB53+AG53+X52</f>
        <v>60</v>
      </c>
      <c r="AH55" s="159">
        <f>AH54</f>
        <v>193</v>
      </c>
      <c r="AI55" s="159"/>
      <c r="AJ55" s="159"/>
      <c r="AK55" s="159"/>
      <c r="AL55" s="52">
        <f>AH52+AL53</f>
        <v>30</v>
      </c>
      <c r="AM55" s="157"/>
      <c r="AN55" s="157"/>
      <c r="AO55" s="157"/>
      <c r="AP55" s="157"/>
      <c r="AQ55" s="157"/>
      <c r="AR55" s="152" t="e">
        <f>#REF!+AR25+#REF!+AR48+#REF!</f>
        <v>#REF!</v>
      </c>
    </row>
    <row r="56" spans="1:44" ht="15" customHeight="1">
      <c r="D56" s="15"/>
      <c r="E56" s="15"/>
      <c r="F56" s="15"/>
      <c r="G56" s="15"/>
      <c r="H56" s="55"/>
      <c r="I56" s="15"/>
      <c r="J56" s="15"/>
      <c r="K56" s="15"/>
      <c r="L56" s="15"/>
      <c r="M56" s="16"/>
      <c r="N56" s="15"/>
      <c r="O56" s="15"/>
      <c r="P56" s="15"/>
      <c r="Q56" s="15"/>
      <c r="R56" s="55"/>
      <c r="S56" s="15"/>
      <c r="T56" s="15"/>
      <c r="U56" s="15"/>
      <c r="V56" s="15"/>
      <c r="W56" s="16"/>
      <c r="X56" s="15"/>
      <c r="Y56" s="15"/>
      <c r="Z56" s="15"/>
      <c r="AA56" s="15"/>
      <c r="AB56" s="55"/>
      <c r="AC56" s="15"/>
      <c r="AD56" s="15"/>
      <c r="AE56" s="15"/>
      <c r="AF56" s="15"/>
      <c r="AG56" s="16"/>
      <c r="AH56" s="17"/>
      <c r="AI56" s="17"/>
      <c r="AJ56" s="17"/>
      <c r="AK56" s="17"/>
      <c r="AL56" s="16"/>
      <c r="AM56" s="18"/>
      <c r="AN56" s="18"/>
      <c r="AO56" s="18"/>
      <c r="AP56" s="18"/>
      <c r="AQ56" s="18"/>
      <c r="AR56" s="19"/>
    </row>
    <row r="57" spans="1:44" ht="16.5" customHeight="1">
      <c r="A57" s="20"/>
      <c r="B57" s="20"/>
      <c r="C57" s="21"/>
      <c r="D57" s="15"/>
      <c r="E57" s="15"/>
      <c r="F57" s="15"/>
      <c r="G57" s="15"/>
      <c r="H57" s="55"/>
      <c r="I57" s="15"/>
      <c r="J57" s="15"/>
      <c r="K57" s="15"/>
      <c r="L57" s="15"/>
      <c r="M57" s="16"/>
      <c r="N57" s="15"/>
      <c r="O57" s="15"/>
      <c r="P57" s="15"/>
      <c r="Q57" s="15"/>
      <c r="R57" s="55"/>
      <c r="S57" s="15"/>
      <c r="T57" s="15"/>
      <c r="U57" s="15"/>
      <c r="V57" s="15"/>
      <c r="W57" s="16"/>
      <c r="X57" s="15"/>
      <c r="Y57" s="15"/>
      <c r="Z57" s="15"/>
      <c r="AA57" s="15"/>
      <c r="AB57" s="55"/>
      <c r="AC57" s="15"/>
      <c r="AD57" s="15"/>
      <c r="AE57" s="15"/>
      <c r="AF57" s="15"/>
      <c r="AG57" s="16"/>
      <c r="AH57" s="17"/>
      <c r="AI57" s="17"/>
      <c r="AJ57" s="17"/>
      <c r="AK57" s="17"/>
      <c r="AL57" s="16"/>
      <c r="AM57" s="22"/>
      <c r="AN57" s="22"/>
      <c r="AO57" s="22"/>
      <c r="AP57" s="22"/>
      <c r="AQ57" s="22"/>
      <c r="AR57" s="19"/>
    </row>
    <row r="58" spans="1:44" s="23" customFormat="1" ht="13.5" customHeight="1">
      <c r="B58" s="56"/>
      <c r="C58" s="24"/>
      <c r="D58" s="3"/>
      <c r="E58" s="3"/>
      <c r="F58" s="3"/>
      <c r="G58" s="3"/>
      <c r="H58" s="50"/>
      <c r="I58" s="3"/>
      <c r="J58" s="3"/>
      <c r="K58" s="3"/>
      <c r="L58" s="3"/>
      <c r="M58" s="16"/>
      <c r="N58" s="3"/>
      <c r="O58" s="3"/>
      <c r="P58" s="3"/>
      <c r="Q58" s="3"/>
      <c r="R58" s="50"/>
      <c r="S58" s="3"/>
      <c r="T58" s="3"/>
      <c r="U58" s="3"/>
      <c r="V58" s="3"/>
      <c r="W58" s="16"/>
      <c r="X58" s="3"/>
      <c r="Y58" s="3"/>
      <c r="Z58" s="3"/>
      <c r="AA58" s="3"/>
      <c r="AB58" s="50"/>
      <c r="AC58" s="3"/>
      <c r="AD58" s="3"/>
      <c r="AE58" s="3"/>
      <c r="AF58" s="3"/>
      <c r="AG58" s="16"/>
      <c r="AH58" s="17"/>
      <c r="AI58" s="17"/>
      <c r="AJ58" s="17"/>
      <c r="AK58" s="17"/>
      <c r="AL58" s="16"/>
      <c r="AM58" s="17"/>
      <c r="AN58" s="17"/>
      <c r="AO58" s="17"/>
      <c r="AP58" s="17"/>
      <c r="AQ58" s="17"/>
      <c r="AR58" s="25"/>
    </row>
    <row r="59" spans="1:44" ht="12" customHeight="1"/>
  </sheetData>
  <mergeCells count="69">
    <mergeCell ref="AH50:AL50"/>
    <mergeCell ref="AH51:AL51"/>
    <mergeCell ref="D50:M50"/>
    <mergeCell ref="D51:M51"/>
    <mergeCell ref="N51:W51"/>
    <mergeCell ref="N50:W50"/>
    <mergeCell ref="X50:AG50"/>
    <mergeCell ref="X51:AG51"/>
    <mergeCell ref="A1:AR1"/>
    <mergeCell ref="A2:AR2"/>
    <mergeCell ref="A3:AR3"/>
    <mergeCell ref="A7:AR7"/>
    <mergeCell ref="A8:AR8"/>
    <mergeCell ref="A4:AR4"/>
    <mergeCell ref="A5:AR5"/>
    <mergeCell ref="A6:AR6"/>
    <mergeCell ref="D10:M10"/>
    <mergeCell ref="N10:W10"/>
    <mergeCell ref="D11:G11"/>
    <mergeCell ref="H11:H12"/>
    <mergeCell ref="N11:Q11"/>
    <mergeCell ref="R11:R12"/>
    <mergeCell ref="S11:V11"/>
    <mergeCell ref="X10:AG10"/>
    <mergeCell ref="AH10:AL10"/>
    <mergeCell ref="AM10:AM12"/>
    <mergeCell ref="AN10:AQ11"/>
    <mergeCell ref="AR10:AR12"/>
    <mergeCell ref="A53:C55"/>
    <mergeCell ref="AG53:AG54"/>
    <mergeCell ref="AL53:AL54"/>
    <mergeCell ref="D52:M52"/>
    <mergeCell ref="N52:W52"/>
    <mergeCell ref="X52:AG52"/>
    <mergeCell ref="AH52:AL52"/>
    <mergeCell ref="H53:H54"/>
    <mergeCell ref="M53:M54"/>
    <mergeCell ref="R53:R54"/>
    <mergeCell ref="W53:W54"/>
    <mergeCell ref="AB53:AB54"/>
    <mergeCell ref="AR53:AR55"/>
    <mergeCell ref="D54:G54"/>
    <mergeCell ref="I54:L54"/>
    <mergeCell ref="N54:Q54"/>
    <mergeCell ref="S54:V54"/>
    <mergeCell ref="X54:AA54"/>
    <mergeCell ref="AC54:AF54"/>
    <mergeCell ref="AH54:AK54"/>
    <mergeCell ref="AM54:AQ55"/>
    <mergeCell ref="D55:L55"/>
    <mergeCell ref="N55:V55"/>
    <mergeCell ref="X55:AF55"/>
    <mergeCell ref="AH55:AK55"/>
    <mergeCell ref="A46:AL46"/>
    <mergeCell ref="A48:AL48"/>
    <mergeCell ref="AH11:AK11"/>
    <mergeCell ref="AL11:AL12"/>
    <mergeCell ref="A13:AL13"/>
    <mergeCell ref="A26:AL26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2" max="16383" man="1"/>
  </rowBreaks>
  <colBreaks count="1" manualBreakCount="1">
    <brk id="43" max="1048575" man="1"/>
  </colBreaks>
  <ignoredErrors>
    <ignoredError sqref="D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30"/>
  <sheetViews>
    <sheetView workbookViewId="0">
      <selection sqref="A1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</row>
    <row r="2" spans="1:44" ht="13.9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</row>
    <row r="3" spans="1:44" ht="13.9" customHeight="1">
      <c r="A3" s="172" t="s">
        <v>143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</row>
    <row r="4" spans="1:44" ht="12.75" customHeight="1">
      <c r="A4" s="172" t="s">
        <v>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</row>
    <row r="5" spans="1:44" s="8" customFormat="1" ht="15" customHeight="1">
      <c r="A5" s="175" t="s">
        <v>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</row>
    <row r="6" spans="1:44" s="8" customFormat="1" ht="15" customHeight="1">
      <c r="A6" s="176" t="s">
        <v>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</row>
    <row r="7" spans="1:44" ht="15" customHeight="1">
      <c r="A7" s="173" t="s">
        <v>5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</row>
    <row r="8" spans="1:44" ht="15" customHeight="1">
      <c r="A8" s="174" t="s">
        <v>6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</row>
    <row r="9" spans="1:44" ht="24" customHeight="1">
      <c r="A9" s="189" t="s">
        <v>85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</row>
    <row r="10" spans="1:44" ht="14.25" customHeight="1"/>
    <row r="11" spans="1:44" ht="14.25" customHeight="1">
      <c r="A11" s="150" t="s">
        <v>7</v>
      </c>
      <c r="B11" s="182" t="s">
        <v>8</v>
      </c>
      <c r="C11" s="151" t="s">
        <v>86</v>
      </c>
      <c r="D11" s="183" t="s">
        <v>10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 t="s">
        <v>11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 t="s">
        <v>12</v>
      </c>
      <c r="Y11" s="183"/>
      <c r="Z11" s="183"/>
      <c r="AA11" s="183"/>
      <c r="AB11" s="183"/>
      <c r="AC11" s="183"/>
      <c r="AD11" s="183"/>
      <c r="AE11" s="183"/>
      <c r="AF11" s="183"/>
      <c r="AG11" s="183"/>
      <c r="AH11" s="168" t="s">
        <v>13</v>
      </c>
      <c r="AI11" s="168"/>
      <c r="AJ11" s="168"/>
      <c r="AK11" s="168"/>
      <c r="AL11" s="168"/>
      <c r="AM11" s="187" t="s">
        <v>14</v>
      </c>
      <c r="AN11" s="188" t="s">
        <v>15</v>
      </c>
      <c r="AO11" s="188"/>
      <c r="AP11" s="188"/>
      <c r="AQ11" s="188"/>
      <c r="AR11" s="179" t="s">
        <v>16</v>
      </c>
    </row>
    <row r="12" spans="1:44">
      <c r="A12" s="150"/>
      <c r="B12" s="182"/>
      <c r="C12" s="151"/>
      <c r="D12" s="181" t="s">
        <v>17</v>
      </c>
      <c r="E12" s="181"/>
      <c r="F12" s="181"/>
      <c r="G12" s="181"/>
      <c r="H12" s="179" t="s">
        <v>16</v>
      </c>
      <c r="I12" s="181" t="s">
        <v>18</v>
      </c>
      <c r="J12" s="181"/>
      <c r="K12" s="181"/>
      <c r="L12" s="181"/>
      <c r="M12" s="179" t="s">
        <v>16</v>
      </c>
      <c r="N12" s="178" t="s">
        <v>19</v>
      </c>
      <c r="O12" s="178"/>
      <c r="P12" s="178"/>
      <c r="Q12" s="178"/>
      <c r="R12" s="179" t="s">
        <v>16</v>
      </c>
      <c r="S12" s="178" t="s">
        <v>20</v>
      </c>
      <c r="T12" s="178"/>
      <c r="U12" s="178"/>
      <c r="V12" s="178"/>
      <c r="W12" s="179" t="s">
        <v>16</v>
      </c>
      <c r="X12" s="180" t="s">
        <v>21</v>
      </c>
      <c r="Y12" s="180"/>
      <c r="Z12" s="180"/>
      <c r="AA12" s="180"/>
      <c r="AB12" s="179" t="s">
        <v>16</v>
      </c>
      <c r="AC12" s="180" t="s">
        <v>22</v>
      </c>
      <c r="AD12" s="180"/>
      <c r="AE12" s="180"/>
      <c r="AF12" s="180"/>
      <c r="AG12" s="186" t="s">
        <v>16</v>
      </c>
      <c r="AH12" s="184" t="s">
        <v>87</v>
      </c>
      <c r="AI12" s="184"/>
      <c r="AJ12" s="184"/>
      <c r="AK12" s="184"/>
      <c r="AL12" s="179" t="s">
        <v>16</v>
      </c>
      <c r="AM12" s="187"/>
      <c r="AN12" s="188"/>
      <c r="AO12" s="188"/>
      <c r="AP12" s="188"/>
      <c r="AQ12" s="188"/>
      <c r="AR12" s="179"/>
    </row>
    <row r="13" spans="1:44" ht="21.95" customHeight="1">
      <c r="A13" s="150"/>
      <c r="B13" s="182"/>
      <c r="C13" s="151"/>
      <c r="D13" s="39" t="s">
        <v>28</v>
      </c>
      <c r="E13" s="39" t="s">
        <v>25</v>
      </c>
      <c r="F13" s="124" t="s">
        <v>26</v>
      </c>
      <c r="G13" s="124" t="s">
        <v>27</v>
      </c>
      <c r="H13" s="179"/>
      <c r="I13" s="39" t="s">
        <v>28</v>
      </c>
      <c r="J13" s="39" t="s">
        <v>25</v>
      </c>
      <c r="K13" s="124" t="s">
        <v>26</v>
      </c>
      <c r="L13" s="124" t="s">
        <v>27</v>
      </c>
      <c r="M13" s="179"/>
      <c r="N13" s="40" t="s">
        <v>28</v>
      </c>
      <c r="O13" s="40" t="s">
        <v>25</v>
      </c>
      <c r="P13" s="125" t="s">
        <v>26</v>
      </c>
      <c r="Q13" s="125" t="s">
        <v>27</v>
      </c>
      <c r="R13" s="179"/>
      <c r="S13" s="40" t="s">
        <v>28</v>
      </c>
      <c r="T13" s="40" t="s">
        <v>25</v>
      </c>
      <c r="U13" s="125" t="s">
        <v>26</v>
      </c>
      <c r="V13" s="125" t="s">
        <v>27</v>
      </c>
      <c r="W13" s="179"/>
      <c r="X13" s="70" t="s">
        <v>28</v>
      </c>
      <c r="Y13" s="70" t="s">
        <v>25</v>
      </c>
      <c r="Z13" s="126" t="s">
        <v>26</v>
      </c>
      <c r="AA13" s="126" t="s">
        <v>27</v>
      </c>
      <c r="AB13" s="179"/>
      <c r="AC13" s="70" t="s">
        <v>28</v>
      </c>
      <c r="AD13" s="70" t="s">
        <v>25</v>
      </c>
      <c r="AE13" s="126" t="s">
        <v>26</v>
      </c>
      <c r="AF13" s="126" t="s">
        <v>27</v>
      </c>
      <c r="AG13" s="186"/>
      <c r="AH13" s="64" t="s">
        <v>28</v>
      </c>
      <c r="AI13" s="64" t="s">
        <v>25</v>
      </c>
      <c r="AJ13" s="127" t="s">
        <v>26</v>
      </c>
      <c r="AK13" s="127" t="s">
        <v>27</v>
      </c>
      <c r="AL13" s="179"/>
      <c r="AM13" s="187"/>
      <c r="AN13" s="41" t="s">
        <v>28</v>
      </c>
      <c r="AO13" s="41" t="s">
        <v>25</v>
      </c>
      <c r="AP13" s="128" t="s">
        <v>26</v>
      </c>
      <c r="AQ13" s="128" t="s">
        <v>27</v>
      </c>
      <c r="AR13" s="179"/>
    </row>
    <row r="14" spans="1:44" ht="34.5" customHeight="1">
      <c r="A14" s="185" t="s">
        <v>88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</row>
    <row r="15" spans="1:44" ht="21.95" customHeight="1">
      <c r="A15" s="75">
        <v>1</v>
      </c>
      <c r="B15" s="136" t="s">
        <v>89</v>
      </c>
      <c r="C15" s="46" t="s">
        <v>32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" si="0">AN15+AO15+AP15+AQ15</f>
        <v>46</v>
      </c>
      <c r="AN15" s="47">
        <f t="shared" ref="AN15:AR15" si="1">D15+I15+N15+S15+X15+AC15+AH15</f>
        <v>10</v>
      </c>
      <c r="AO15" s="47">
        <f t="shared" ref="AO15" si="2">E15+J15+O15+T15+Y15+AD15+AI15</f>
        <v>18</v>
      </c>
      <c r="AP15" s="47">
        <f t="shared" ref="AP15" si="3">F15+K15+P15+U15+Z15+AE15+AJ15</f>
        <v>18</v>
      </c>
      <c r="AQ15" s="47">
        <f t="shared" ref="AQ15" si="4">G15+L15+Q15+V15+AA15+AF15+AK15</f>
        <v>0</v>
      </c>
      <c r="AR15" s="129">
        <f t="shared" si="1"/>
        <v>4</v>
      </c>
    </row>
    <row r="16" spans="1:44" ht="21.95" customHeight="1">
      <c r="A16" s="75">
        <v>2</v>
      </c>
      <c r="B16" s="137" t="s">
        <v>90</v>
      </c>
      <c r="C16" s="46" t="s">
        <v>63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ref="AM16:AM29" si="5">AN16+AO16+AP16+AQ16</f>
        <v>33</v>
      </c>
      <c r="AN16" s="47">
        <f t="shared" ref="AN16:AN29" si="6">D16+I16+N16+S16+X16+AC16+AH16</f>
        <v>15</v>
      </c>
      <c r="AO16" s="47">
        <f t="shared" ref="AO16:AO29" si="7">E16+J16+O16+T16+Y16+AD16+AI16</f>
        <v>0</v>
      </c>
      <c r="AP16" s="47">
        <f t="shared" ref="AP16:AP29" si="8">F16+K16+P16+U16+Z16+AE16+AJ16</f>
        <v>18</v>
      </c>
      <c r="AQ16" s="47">
        <f t="shared" ref="AQ16:AQ29" si="9">G16+L16+Q16+V16+AA16+AF16+AK16</f>
        <v>0</v>
      </c>
      <c r="AR16" s="129">
        <f t="shared" ref="AR16:AR29" si="10">H16+M16+R16+W16+AB16+AG16+AL16</f>
        <v>4</v>
      </c>
    </row>
    <row r="17" spans="1:44" ht="21.95" customHeight="1">
      <c r="A17" s="75">
        <v>3</v>
      </c>
      <c r="B17" s="138" t="s">
        <v>91</v>
      </c>
      <c r="C17" s="46" t="s">
        <v>70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5"/>
        <v>33</v>
      </c>
      <c r="AN17" s="47">
        <f t="shared" si="6"/>
        <v>15</v>
      </c>
      <c r="AO17" s="47">
        <f t="shared" si="7"/>
        <v>0</v>
      </c>
      <c r="AP17" s="47">
        <f t="shared" si="8"/>
        <v>18</v>
      </c>
      <c r="AQ17" s="47">
        <f t="shared" si="9"/>
        <v>0</v>
      </c>
      <c r="AR17" s="129">
        <f t="shared" si="10"/>
        <v>4</v>
      </c>
    </row>
    <row r="18" spans="1:44" ht="21.95" customHeight="1">
      <c r="A18" s="75">
        <v>4</v>
      </c>
      <c r="B18" s="138" t="s">
        <v>92</v>
      </c>
      <c r="C18" s="46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5"/>
        <v>28</v>
      </c>
      <c r="AN18" s="47">
        <f t="shared" si="6"/>
        <v>10</v>
      </c>
      <c r="AO18" s="47">
        <f t="shared" si="7"/>
        <v>0</v>
      </c>
      <c r="AP18" s="47">
        <f t="shared" si="8"/>
        <v>18</v>
      </c>
      <c r="AQ18" s="47">
        <f t="shared" si="9"/>
        <v>0</v>
      </c>
      <c r="AR18" s="129">
        <f t="shared" si="10"/>
        <v>3</v>
      </c>
    </row>
    <row r="19" spans="1:44" ht="21.95" customHeight="1">
      <c r="A19" s="75">
        <v>5</v>
      </c>
      <c r="B19" s="138" t="s">
        <v>93</v>
      </c>
      <c r="C19" s="46" t="s">
        <v>48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5"/>
        <v>33</v>
      </c>
      <c r="AN19" s="47">
        <f t="shared" si="6"/>
        <v>15</v>
      </c>
      <c r="AO19" s="47">
        <f t="shared" si="7"/>
        <v>0</v>
      </c>
      <c r="AP19" s="47">
        <f t="shared" si="8"/>
        <v>18</v>
      </c>
      <c r="AQ19" s="47">
        <f t="shared" si="9"/>
        <v>0</v>
      </c>
      <c r="AR19" s="129">
        <f t="shared" si="10"/>
        <v>4</v>
      </c>
    </row>
    <row r="20" spans="1:44" ht="21.95" customHeight="1">
      <c r="A20" s="75">
        <v>6</v>
      </c>
      <c r="B20" s="138" t="s">
        <v>94</v>
      </c>
      <c r="C20" s="46" t="s">
        <v>73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5"/>
        <v>51</v>
      </c>
      <c r="AN20" s="47">
        <f t="shared" si="6"/>
        <v>15</v>
      </c>
      <c r="AO20" s="47">
        <f t="shared" si="7"/>
        <v>0</v>
      </c>
      <c r="AP20" s="47">
        <f t="shared" si="8"/>
        <v>18</v>
      </c>
      <c r="AQ20" s="47">
        <f t="shared" si="9"/>
        <v>18</v>
      </c>
      <c r="AR20" s="129">
        <f t="shared" si="10"/>
        <v>6</v>
      </c>
    </row>
    <row r="21" spans="1:44" ht="21.95" customHeight="1">
      <c r="A21" s="75">
        <v>7</v>
      </c>
      <c r="B21" s="138" t="s">
        <v>95</v>
      </c>
      <c r="C21" s="46" t="s">
        <v>96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5"/>
        <v>33</v>
      </c>
      <c r="AN21" s="47">
        <f t="shared" si="6"/>
        <v>15</v>
      </c>
      <c r="AO21" s="47">
        <f t="shared" si="7"/>
        <v>0</v>
      </c>
      <c r="AP21" s="47">
        <f t="shared" si="8"/>
        <v>18</v>
      </c>
      <c r="AQ21" s="47">
        <f t="shared" si="9"/>
        <v>0</v>
      </c>
      <c r="AR21" s="129">
        <f t="shared" si="10"/>
        <v>4</v>
      </c>
    </row>
    <row r="22" spans="1:44" ht="21.95" customHeight="1">
      <c r="A22" s="75">
        <v>8</v>
      </c>
      <c r="B22" s="139" t="s">
        <v>97</v>
      </c>
      <c r="C22" s="46" t="s">
        <v>50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5"/>
        <v>33</v>
      </c>
      <c r="AN22" s="47">
        <f t="shared" si="6"/>
        <v>15</v>
      </c>
      <c r="AO22" s="47">
        <f t="shared" si="7"/>
        <v>0</v>
      </c>
      <c r="AP22" s="47">
        <f t="shared" si="8"/>
        <v>18</v>
      </c>
      <c r="AQ22" s="47">
        <f t="shared" si="9"/>
        <v>0</v>
      </c>
      <c r="AR22" s="129">
        <f t="shared" si="10"/>
        <v>4</v>
      </c>
    </row>
    <row r="23" spans="1:44" ht="21.95" customHeight="1">
      <c r="A23" s="75">
        <v>9</v>
      </c>
      <c r="B23" s="138" t="s">
        <v>98</v>
      </c>
      <c r="C23" s="46" t="s">
        <v>50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5"/>
        <v>33</v>
      </c>
      <c r="AN23" s="47">
        <f t="shared" si="6"/>
        <v>15</v>
      </c>
      <c r="AO23" s="47">
        <f t="shared" si="7"/>
        <v>0</v>
      </c>
      <c r="AP23" s="47">
        <f t="shared" si="8"/>
        <v>18</v>
      </c>
      <c r="AQ23" s="47">
        <f t="shared" si="9"/>
        <v>0</v>
      </c>
      <c r="AR23" s="129">
        <f t="shared" si="10"/>
        <v>4</v>
      </c>
    </row>
    <row r="24" spans="1:44" ht="21.95" customHeight="1">
      <c r="A24" s="75">
        <v>10</v>
      </c>
      <c r="B24" s="140" t="s">
        <v>99</v>
      </c>
      <c r="C24" s="46" t="s">
        <v>100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5"/>
        <v>43</v>
      </c>
      <c r="AN24" s="47">
        <f t="shared" si="6"/>
        <v>15</v>
      </c>
      <c r="AO24" s="47">
        <f t="shared" si="7"/>
        <v>0</v>
      </c>
      <c r="AP24" s="47">
        <f t="shared" si="8"/>
        <v>10</v>
      </c>
      <c r="AQ24" s="47">
        <f t="shared" si="9"/>
        <v>18</v>
      </c>
      <c r="AR24" s="129">
        <f t="shared" si="10"/>
        <v>5</v>
      </c>
    </row>
    <row r="25" spans="1:44" ht="30" customHeight="1">
      <c r="A25" s="75">
        <v>11</v>
      </c>
      <c r="B25" s="140" t="s">
        <v>101</v>
      </c>
      <c r="C25" s="46" t="s">
        <v>102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30" customHeight="1">
      <c r="A26" s="75">
        <v>12</v>
      </c>
      <c r="B26" s="140" t="s">
        <v>103</v>
      </c>
      <c r="C26" s="46" t="s">
        <v>104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5"/>
        <v>43</v>
      </c>
      <c r="AN26" s="47">
        <f t="shared" si="6"/>
        <v>15</v>
      </c>
      <c r="AO26" s="47">
        <f t="shared" si="7"/>
        <v>0</v>
      </c>
      <c r="AP26" s="47">
        <f t="shared" si="8"/>
        <v>10</v>
      </c>
      <c r="AQ26" s="47">
        <f t="shared" si="9"/>
        <v>18</v>
      </c>
      <c r="AR26" s="129">
        <f t="shared" si="10"/>
        <v>5</v>
      </c>
    </row>
    <row r="27" spans="1:44" ht="21.95" customHeight="1">
      <c r="A27" s="75">
        <v>13</v>
      </c>
      <c r="B27" s="140" t="s">
        <v>105</v>
      </c>
      <c r="C27" s="46" t="s">
        <v>104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5"/>
        <v>33</v>
      </c>
      <c r="AN27" s="47">
        <f t="shared" si="6"/>
        <v>15</v>
      </c>
      <c r="AO27" s="47">
        <f t="shared" si="7"/>
        <v>0</v>
      </c>
      <c r="AP27" s="47">
        <f t="shared" si="8"/>
        <v>18</v>
      </c>
      <c r="AQ27" s="47">
        <f t="shared" si="9"/>
        <v>0</v>
      </c>
      <c r="AR27" s="129">
        <f t="shared" si="10"/>
        <v>4</v>
      </c>
    </row>
    <row r="28" spans="1:44" ht="21.95" customHeight="1">
      <c r="A28" s="75">
        <v>14</v>
      </c>
      <c r="B28" s="140" t="s">
        <v>106</v>
      </c>
      <c r="C28" s="46" t="s">
        <v>104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5"/>
        <v>33</v>
      </c>
      <c r="AN28" s="47">
        <f t="shared" si="6"/>
        <v>15</v>
      </c>
      <c r="AO28" s="47">
        <f t="shared" si="7"/>
        <v>0</v>
      </c>
      <c r="AP28" s="47">
        <f t="shared" si="8"/>
        <v>18</v>
      </c>
      <c r="AQ28" s="47">
        <f t="shared" si="9"/>
        <v>0</v>
      </c>
      <c r="AR28" s="129">
        <f t="shared" si="10"/>
        <v>4</v>
      </c>
    </row>
    <row r="29" spans="1:44" ht="22.5" customHeight="1">
      <c r="A29" s="75">
        <v>15</v>
      </c>
      <c r="B29" s="135" t="s">
        <v>107</v>
      </c>
      <c r="C29" s="46" t="s">
        <v>104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5"/>
        <v>33</v>
      </c>
      <c r="AN29" s="47">
        <f t="shared" si="6"/>
        <v>15</v>
      </c>
      <c r="AO29" s="47">
        <f t="shared" si="7"/>
        <v>0</v>
      </c>
      <c r="AP29" s="47">
        <f t="shared" si="8"/>
        <v>0</v>
      </c>
      <c r="AQ29" s="47">
        <f t="shared" si="9"/>
        <v>18</v>
      </c>
      <c r="AR29" s="129">
        <f t="shared" si="10"/>
        <v>4</v>
      </c>
    </row>
    <row r="30" spans="1:44" ht="14.45" customHeight="1">
      <c r="A30" s="177" t="s">
        <v>108</v>
      </c>
      <c r="B30" s="177"/>
      <c r="C30" s="177"/>
      <c r="D30" s="62">
        <f t="shared" ref="D30:M30" si="11">SUM(D15:D22)</f>
        <v>0</v>
      </c>
      <c r="E30" s="62">
        <f t="shared" si="11"/>
        <v>0</v>
      </c>
      <c r="F30" s="62">
        <f t="shared" si="11"/>
        <v>0</v>
      </c>
      <c r="G30" s="62">
        <f t="shared" si="11"/>
        <v>0</v>
      </c>
      <c r="H30" s="61">
        <f t="shared" si="11"/>
        <v>0</v>
      </c>
      <c r="I30" s="62">
        <f t="shared" si="11"/>
        <v>0</v>
      </c>
      <c r="J30" s="62">
        <f t="shared" si="11"/>
        <v>0</v>
      </c>
      <c r="K30" s="62">
        <f t="shared" si="11"/>
        <v>0</v>
      </c>
      <c r="L30" s="62">
        <f t="shared" si="11"/>
        <v>0</v>
      </c>
      <c r="M30" s="61">
        <f t="shared" si="11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SUM(R15:R22)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SUM(W15:W22)</f>
        <v>7</v>
      </c>
      <c r="X30" s="69">
        <f t="shared" ref="X30:AR30" si="12">SUM(X15:X29)</f>
        <v>30</v>
      </c>
      <c r="Y30" s="69">
        <f t="shared" si="12"/>
        <v>0</v>
      </c>
      <c r="Z30" s="69">
        <f t="shared" si="12"/>
        <v>36</v>
      </c>
      <c r="AA30" s="69">
        <f t="shared" si="12"/>
        <v>18</v>
      </c>
      <c r="AB30" s="61">
        <f t="shared" si="12"/>
        <v>10</v>
      </c>
      <c r="AC30" s="69">
        <f t="shared" si="12"/>
        <v>60</v>
      </c>
      <c r="AD30" s="69">
        <f t="shared" si="12"/>
        <v>0</v>
      </c>
      <c r="AE30" s="69">
        <f t="shared" si="12"/>
        <v>64</v>
      </c>
      <c r="AF30" s="69">
        <f t="shared" si="12"/>
        <v>18</v>
      </c>
      <c r="AG30" s="61">
        <f t="shared" si="12"/>
        <v>17</v>
      </c>
      <c r="AH30" s="73">
        <f t="shared" si="12"/>
        <v>75</v>
      </c>
      <c r="AI30" s="73">
        <f t="shared" si="12"/>
        <v>0</v>
      </c>
      <c r="AJ30" s="73">
        <f t="shared" si="12"/>
        <v>64</v>
      </c>
      <c r="AK30" s="73">
        <f t="shared" si="12"/>
        <v>36</v>
      </c>
      <c r="AL30" s="61">
        <f t="shared" si="12"/>
        <v>21</v>
      </c>
      <c r="AM30" s="48">
        <f t="shared" si="12"/>
        <v>541</v>
      </c>
      <c r="AN30" s="47">
        <f t="shared" si="12"/>
        <v>215</v>
      </c>
      <c r="AO30" s="47">
        <f t="shared" si="12"/>
        <v>18</v>
      </c>
      <c r="AP30" s="47">
        <f t="shared" si="12"/>
        <v>236</v>
      </c>
      <c r="AQ30" s="47">
        <f t="shared" si="12"/>
        <v>72</v>
      </c>
      <c r="AR30" s="129">
        <f t="shared" si="12"/>
        <v>63</v>
      </c>
    </row>
  </sheetData>
  <mergeCells count="35">
    <mergeCell ref="A1:AR1"/>
    <mergeCell ref="A2:AR2"/>
    <mergeCell ref="A3:AR3"/>
    <mergeCell ref="A4:AR4"/>
    <mergeCell ref="A5:AR5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N11:W11"/>
    <mergeCell ref="A6:AR6"/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</mergeCells>
  <conditionalFormatting sqref="X15:AL19 AD24:AL27">
    <cfRule type="cellIs" dxfId="65" priority="15" operator="equal">
      <formula>0</formula>
    </cfRule>
  </conditionalFormatting>
  <conditionalFormatting sqref="AH21:AL21">
    <cfRule type="cellIs" dxfId="64" priority="20" operator="equal">
      <formula>0</formula>
    </cfRule>
  </conditionalFormatting>
  <conditionalFormatting sqref="AC28">
    <cfRule type="cellIs" dxfId="63" priority="18" operator="equal">
      <formula>0</formula>
    </cfRule>
  </conditionalFormatting>
  <conditionalFormatting sqref="AC28">
    <cfRule type="cellIs" dxfId="62" priority="17" operator="equal">
      <formula>0</formula>
    </cfRule>
  </conditionalFormatting>
  <conditionalFormatting sqref="AH23:AL23">
    <cfRule type="cellIs" dxfId="61" priority="16" operator="equal">
      <formula>0</formula>
    </cfRule>
  </conditionalFormatting>
  <conditionalFormatting sqref="AH22:AL22 X28:AB28 AD28:AG29 AI28:AL28 AH20:AL20">
    <cfRule type="cellIs" dxfId="60" priority="22" operator="equal">
      <formula>0</formula>
    </cfRule>
  </conditionalFormatting>
  <conditionalFormatting sqref="AC29">
    <cfRule type="cellIs" dxfId="59" priority="21" operator="equal">
      <formula>0</formula>
    </cfRule>
  </conditionalFormatting>
  <conditionalFormatting sqref="X28:AB29">
    <cfRule type="cellIs" dxfId="58" priority="19" operator="equal">
      <formula>0</formula>
    </cfRule>
  </conditionalFormatting>
  <conditionalFormatting sqref="X20">
    <cfRule type="cellIs" dxfId="57" priority="3" operator="equal">
      <formula>0</formula>
    </cfRule>
  </conditionalFormatting>
  <conditionalFormatting sqref="X25:AB25 AC21:AG21">
    <cfRule type="cellIs" dxfId="56" priority="13" operator="equal">
      <formula>0</formula>
    </cfRule>
  </conditionalFormatting>
  <conditionalFormatting sqref="AC26:AC27">
    <cfRule type="cellIs" dxfId="55" priority="10" operator="equal">
      <formula>0</formula>
    </cfRule>
  </conditionalFormatting>
  <conditionalFormatting sqref="AD23:AG23">
    <cfRule type="cellIs" dxfId="54" priority="6" operator="equal">
      <formula>0</formula>
    </cfRule>
  </conditionalFormatting>
  <conditionalFormatting sqref="X21">
    <cfRule type="cellIs" dxfId="53" priority="7" operator="equal">
      <formula>0</formula>
    </cfRule>
  </conditionalFormatting>
  <conditionalFormatting sqref="AC23">
    <cfRule type="cellIs" dxfId="52" priority="5" operator="equal">
      <formula>0</formula>
    </cfRule>
  </conditionalFormatting>
  <conditionalFormatting sqref="AD22:AG22 X25:AB25 AC20:AG20">
    <cfRule type="cellIs" dxfId="51" priority="14" operator="equal">
      <formula>0</formula>
    </cfRule>
  </conditionalFormatting>
  <conditionalFormatting sqref="X24:AB27">
    <cfRule type="cellIs" dxfId="50" priority="12" operator="equal">
      <formula>0</formula>
    </cfRule>
  </conditionalFormatting>
  <conditionalFormatting sqref="AC22">
    <cfRule type="cellIs" dxfId="49" priority="11" operator="equal">
      <formula>0</formula>
    </cfRule>
  </conditionalFormatting>
  <conditionalFormatting sqref="Y22:AB22 Y20:AB20">
    <cfRule type="cellIs" dxfId="48" priority="9" operator="equal">
      <formula>0</formula>
    </cfRule>
  </conditionalFormatting>
  <conditionalFormatting sqref="Y21:AB21">
    <cfRule type="cellIs" dxfId="47" priority="8" operator="equal">
      <formula>0</formula>
    </cfRule>
  </conditionalFormatting>
  <conditionalFormatting sqref="X22">
    <cfRule type="cellIs" dxfId="46" priority="4" operator="equal">
      <formula>0</formula>
    </cfRule>
  </conditionalFormatting>
  <conditionalFormatting sqref="X23:AB23">
    <cfRule type="cellIs" dxfId="45" priority="2" operator="equal">
      <formula>0</formula>
    </cfRule>
  </conditionalFormatting>
  <conditionalFormatting sqref="AH29:AL29">
    <cfRule type="cellIs" dxfId="44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31"/>
  <sheetViews>
    <sheetView workbookViewId="0">
      <selection sqref="A1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</row>
    <row r="2" spans="1:44" ht="13.9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</row>
    <row r="3" spans="1:44" ht="13.9" customHeight="1">
      <c r="A3" s="172" t="s">
        <v>143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</row>
    <row r="4" spans="1:44" ht="13.9" customHeight="1">
      <c r="A4" s="172" t="s">
        <v>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</row>
    <row r="5" spans="1:44" ht="12.75" customHeight="1">
      <c r="A5" s="175" t="s">
        <v>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</row>
    <row r="6" spans="1:44" s="8" customFormat="1" ht="15" customHeight="1">
      <c r="A6" s="176" t="s">
        <v>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</row>
    <row r="7" spans="1:44" s="8" customFormat="1" ht="15" customHeight="1">
      <c r="A7" s="173" t="s">
        <v>5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</row>
    <row r="8" spans="1:44" ht="15" customHeight="1">
      <c r="A8" s="174" t="s">
        <v>6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</row>
    <row r="9" spans="1:44" ht="15" customHeight="1">
      <c r="A9" s="189" t="s">
        <v>109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</row>
    <row r="10" spans="1:44" ht="24" customHeight="1"/>
    <row r="11" spans="1:44" s="9" customFormat="1" ht="14.25" customHeight="1">
      <c r="A11" s="150" t="s">
        <v>7</v>
      </c>
      <c r="B11" s="182" t="s">
        <v>8</v>
      </c>
      <c r="C11" s="151" t="s">
        <v>86</v>
      </c>
      <c r="D11" s="183" t="s">
        <v>10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 t="s">
        <v>11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 t="s">
        <v>12</v>
      </c>
      <c r="Y11" s="183"/>
      <c r="Z11" s="183"/>
      <c r="AA11" s="183"/>
      <c r="AB11" s="183"/>
      <c r="AC11" s="183"/>
      <c r="AD11" s="183"/>
      <c r="AE11" s="183"/>
      <c r="AF11" s="183"/>
      <c r="AG11" s="183"/>
      <c r="AH11" s="168" t="s">
        <v>13</v>
      </c>
      <c r="AI11" s="168"/>
      <c r="AJ11" s="168"/>
      <c r="AK11" s="168"/>
      <c r="AL11" s="168"/>
      <c r="AM11" s="187" t="s">
        <v>14</v>
      </c>
      <c r="AN11" s="188" t="s">
        <v>15</v>
      </c>
      <c r="AO11" s="188"/>
      <c r="AP11" s="188"/>
      <c r="AQ11" s="188"/>
      <c r="AR11" s="179" t="s">
        <v>16</v>
      </c>
    </row>
    <row r="12" spans="1:44" s="9" customFormat="1" ht="14.25" customHeight="1">
      <c r="A12" s="150"/>
      <c r="B12" s="182"/>
      <c r="C12" s="151"/>
      <c r="D12" s="181" t="s">
        <v>17</v>
      </c>
      <c r="E12" s="181"/>
      <c r="F12" s="181"/>
      <c r="G12" s="181"/>
      <c r="H12" s="179" t="s">
        <v>16</v>
      </c>
      <c r="I12" s="181" t="s">
        <v>18</v>
      </c>
      <c r="J12" s="181"/>
      <c r="K12" s="181"/>
      <c r="L12" s="181"/>
      <c r="M12" s="179" t="s">
        <v>16</v>
      </c>
      <c r="N12" s="178" t="s">
        <v>19</v>
      </c>
      <c r="O12" s="178"/>
      <c r="P12" s="178"/>
      <c r="Q12" s="178"/>
      <c r="R12" s="179" t="s">
        <v>16</v>
      </c>
      <c r="S12" s="178" t="s">
        <v>20</v>
      </c>
      <c r="T12" s="178"/>
      <c r="U12" s="178"/>
      <c r="V12" s="178"/>
      <c r="W12" s="179" t="s">
        <v>16</v>
      </c>
      <c r="X12" s="180" t="s">
        <v>21</v>
      </c>
      <c r="Y12" s="180"/>
      <c r="Z12" s="180"/>
      <c r="AA12" s="180"/>
      <c r="AB12" s="179" t="s">
        <v>16</v>
      </c>
      <c r="AC12" s="180" t="s">
        <v>22</v>
      </c>
      <c r="AD12" s="180"/>
      <c r="AE12" s="180"/>
      <c r="AF12" s="180"/>
      <c r="AG12" s="186" t="s">
        <v>16</v>
      </c>
      <c r="AH12" s="184" t="s">
        <v>87</v>
      </c>
      <c r="AI12" s="184"/>
      <c r="AJ12" s="184"/>
      <c r="AK12" s="184"/>
      <c r="AL12" s="179" t="s">
        <v>16</v>
      </c>
      <c r="AM12" s="187"/>
      <c r="AN12" s="188"/>
      <c r="AO12" s="188"/>
      <c r="AP12" s="188"/>
      <c r="AQ12" s="188"/>
      <c r="AR12" s="179"/>
    </row>
    <row r="13" spans="1:44" s="11" customFormat="1" ht="14.25" customHeight="1">
      <c r="A13" s="150"/>
      <c r="B13" s="182"/>
      <c r="C13" s="151"/>
      <c r="D13" s="39" t="s">
        <v>28</v>
      </c>
      <c r="E13" s="39" t="s">
        <v>25</v>
      </c>
      <c r="F13" s="124" t="s">
        <v>26</v>
      </c>
      <c r="G13" s="124" t="s">
        <v>27</v>
      </c>
      <c r="H13" s="179"/>
      <c r="I13" s="39" t="s">
        <v>28</v>
      </c>
      <c r="J13" s="39" t="s">
        <v>25</v>
      </c>
      <c r="K13" s="124" t="s">
        <v>26</v>
      </c>
      <c r="L13" s="124" t="s">
        <v>27</v>
      </c>
      <c r="M13" s="179"/>
      <c r="N13" s="40" t="s">
        <v>28</v>
      </c>
      <c r="O13" s="40" t="s">
        <v>25</v>
      </c>
      <c r="P13" s="125" t="s">
        <v>26</v>
      </c>
      <c r="Q13" s="125" t="s">
        <v>27</v>
      </c>
      <c r="R13" s="179"/>
      <c r="S13" s="40" t="s">
        <v>28</v>
      </c>
      <c r="T13" s="40" t="s">
        <v>25</v>
      </c>
      <c r="U13" s="125" t="s">
        <v>26</v>
      </c>
      <c r="V13" s="125" t="s">
        <v>27</v>
      </c>
      <c r="W13" s="179"/>
      <c r="X13" s="70" t="s">
        <v>28</v>
      </c>
      <c r="Y13" s="70" t="s">
        <v>25</v>
      </c>
      <c r="Z13" s="126" t="s">
        <v>26</v>
      </c>
      <c r="AA13" s="126" t="s">
        <v>27</v>
      </c>
      <c r="AB13" s="179"/>
      <c r="AC13" s="70" t="s">
        <v>28</v>
      </c>
      <c r="AD13" s="70" t="s">
        <v>25</v>
      </c>
      <c r="AE13" s="126" t="s">
        <v>26</v>
      </c>
      <c r="AF13" s="126" t="s">
        <v>27</v>
      </c>
      <c r="AG13" s="186"/>
      <c r="AH13" s="64" t="s">
        <v>28</v>
      </c>
      <c r="AI13" s="64" t="s">
        <v>25</v>
      </c>
      <c r="AJ13" s="127" t="s">
        <v>26</v>
      </c>
      <c r="AK13" s="127" t="s">
        <v>27</v>
      </c>
      <c r="AL13" s="179"/>
      <c r="AM13" s="187"/>
      <c r="AN13" s="41" t="s">
        <v>28</v>
      </c>
      <c r="AO13" s="41" t="s">
        <v>25</v>
      </c>
      <c r="AP13" s="128" t="s">
        <v>26</v>
      </c>
      <c r="AQ13" s="128" t="s">
        <v>27</v>
      </c>
      <c r="AR13" s="179"/>
    </row>
    <row r="14" spans="1:44" s="33" customFormat="1" ht="21.95" customHeight="1">
      <c r="A14" s="185" t="s">
        <v>110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</row>
    <row r="15" spans="1:44" s="33" customFormat="1" ht="21.95" customHeight="1">
      <c r="A15" s="75">
        <v>1</v>
      </c>
      <c r="B15" s="141" t="s">
        <v>111</v>
      </c>
      <c r="C15" s="46" t="s">
        <v>32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s="33" customFormat="1" ht="21.95" customHeight="1">
      <c r="A16" s="75">
        <v>2</v>
      </c>
      <c r="B16" s="141" t="s">
        <v>112</v>
      </c>
      <c r="C16" s="46" t="s">
        <v>63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s="33" customFormat="1" ht="21.95" customHeight="1">
      <c r="A17" s="75">
        <v>3</v>
      </c>
      <c r="B17" s="141" t="s">
        <v>113</v>
      </c>
      <c r="C17" s="46" t="s">
        <v>70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s="33" customFormat="1" ht="21.95" customHeight="1">
      <c r="A18" s="75">
        <v>4</v>
      </c>
      <c r="B18" s="141" t="s">
        <v>114</v>
      </c>
      <c r="C18" s="46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s="33" customFormat="1" ht="21.95" customHeight="1">
      <c r="A19" s="75">
        <v>5</v>
      </c>
      <c r="B19" s="141" t="s">
        <v>115</v>
      </c>
      <c r="C19" s="46" t="s">
        <v>48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s="33" customFormat="1" ht="21.95" customHeight="1">
      <c r="A20" s="75">
        <v>6</v>
      </c>
      <c r="B20" s="142" t="s">
        <v>116</v>
      </c>
      <c r="C20" s="46" t="s">
        <v>73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s="33" customFormat="1" ht="21.95" customHeight="1">
      <c r="A21" s="75">
        <v>7</v>
      </c>
      <c r="B21" s="141" t="s">
        <v>117</v>
      </c>
      <c r="C21" s="46" t="s">
        <v>96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s="33" customFormat="1" ht="21.95" customHeight="1">
      <c r="A22" s="75">
        <v>8</v>
      </c>
      <c r="B22" s="141" t="s">
        <v>118</v>
      </c>
      <c r="C22" s="46" t="s">
        <v>50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s="33" customFormat="1" ht="21.95" customHeight="1">
      <c r="A23" s="75">
        <v>9</v>
      </c>
      <c r="B23" s="141" t="s">
        <v>119</v>
      </c>
      <c r="C23" s="46" t="s">
        <v>50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s="33" customFormat="1" ht="21.95" customHeight="1">
      <c r="A24" s="75">
        <v>10</v>
      </c>
      <c r="B24" s="141" t="s">
        <v>120</v>
      </c>
      <c r="C24" s="46" t="s">
        <v>100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s="33" customFormat="1" ht="21.95" customHeight="1">
      <c r="A25" s="75">
        <v>11</v>
      </c>
      <c r="B25" s="141" t="s">
        <v>121</v>
      </c>
      <c r="C25" s="46" t="s">
        <v>102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s="33" customFormat="1" ht="21.95" customHeight="1">
      <c r="A26" s="75">
        <v>12</v>
      </c>
      <c r="B26" s="143" t="s">
        <v>122</v>
      </c>
      <c r="C26" s="46" t="s">
        <v>104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s="33" customFormat="1" ht="21.95" customHeight="1">
      <c r="A27" s="75">
        <v>13</v>
      </c>
      <c r="B27" s="141" t="s">
        <v>123</v>
      </c>
      <c r="C27" s="46" t="s">
        <v>104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s="33" customFormat="1" ht="21.95" customHeight="1">
      <c r="A28" s="75">
        <v>14</v>
      </c>
      <c r="B28" s="141" t="s">
        <v>124</v>
      </c>
      <c r="C28" s="46" t="s">
        <v>104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s="33" customFormat="1" ht="21.95" customHeight="1">
      <c r="A29" s="75">
        <v>15</v>
      </c>
      <c r="B29" s="144" t="s">
        <v>125</v>
      </c>
      <c r="C29" s="46" t="s">
        <v>104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s="34" customFormat="1" ht="22.5" customHeight="1">
      <c r="A30" s="177" t="s">
        <v>108</v>
      </c>
      <c r="B30" s="177"/>
      <c r="C30" s="177"/>
      <c r="D30" s="62">
        <f t="shared" ref="D30:M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>SUM(N15:N29)</f>
        <v>25</v>
      </c>
      <c r="O30" s="60">
        <f>SUM(O15:O29)</f>
        <v>18</v>
      </c>
      <c r="P30" s="60">
        <f>SUM(P15:P29)</f>
        <v>36</v>
      </c>
      <c r="Q30" s="60">
        <f>SUM(Q15:Q29)</f>
        <v>0</v>
      </c>
      <c r="R30" s="61">
        <f>SUM(R15:R21)</f>
        <v>8</v>
      </c>
      <c r="S30" s="60">
        <f>SUM(S15:S29)</f>
        <v>25</v>
      </c>
      <c r="T30" s="60">
        <f>SUM(T15:T29)</f>
        <v>0</v>
      </c>
      <c r="U30" s="60">
        <f>SUM(U15:U29)</f>
        <v>36</v>
      </c>
      <c r="V30" s="60">
        <f>SUM(V15:V29)</f>
        <v>0</v>
      </c>
      <c r="W30" s="61">
        <f>SUM(W15:W21)</f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  <row r="31" spans="1:44" ht="11.25" customHeight="1">
      <c r="A31" s="33"/>
      <c r="B31" s="33"/>
      <c r="C31" s="35"/>
      <c r="D31" s="15"/>
      <c r="E31" s="15"/>
      <c r="F31" s="15"/>
      <c r="G31" s="15"/>
      <c r="H31" s="15"/>
      <c r="I31" s="15"/>
      <c r="J31" s="15"/>
      <c r="K31" s="15"/>
      <c r="L31" s="15"/>
      <c r="M31" s="16"/>
      <c r="N31" s="15"/>
      <c r="O31" s="15"/>
      <c r="P31" s="15"/>
      <c r="Q31" s="15"/>
      <c r="R31" s="15"/>
      <c r="S31" s="15"/>
      <c r="T31" s="15"/>
      <c r="U31" s="15"/>
      <c r="V31" s="15"/>
      <c r="W31" s="36"/>
      <c r="X31" s="15"/>
      <c r="Y31" s="15"/>
      <c r="Z31" s="15"/>
      <c r="AA31" s="15"/>
      <c r="AB31" s="15"/>
      <c r="AC31" s="15"/>
      <c r="AD31" s="15"/>
      <c r="AE31" s="15"/>
      <c r="AF31" s="15"/>
      <c r="AG31" s="36"/>
      <c r="AH31" s="37"/>
      <c r="AI31" s="37"/>
      <c r="AJ31" s="37"/>
      <c r="AK31" s="37"/>
      <c r="AL31" s="36"/>
      <c r="AM31" s="18"/>
      <c r="AN31" s="18"/>
      <c r="AO31" s="18"/>
      <c r="AP31" s="18"/>
      <c r="AQ31" s="18"/>
      <c r="AR31" s="38"/>
    </row>
  </sheetData>
  <mergeCells count="35">
    <mergeCell ref="A1:AR1"/>
    <mergeCell ref="A2:AR2"/>
    <mergeCell ref="A4:AR4"/>
    <mergeCell ref="A5:AR5"/>
    <mergeCell ref="A3:AR3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</mergeCells>
  <conditionalFormatting sqref="X15:AL19 AD24:AL27">
    <cfRule type="cellIs" dxfId="43" priority="15" operator="equal">
      <formula>0</formula>
    </cfRule>
  </conditionalFormatting>
  <conditionalFormatting sqref="AH21:AL21">
    <cfRule type="cellIs" dxfId="42" priority="20" operator="equal">
      <formula>0</formula>
    </cfRule>
  </conditionalFormatting>
  <conditionalFormatting sqref="AC28">
    <cfRule type="cellIs" dxfId="41" priority="18" operator="equal">
      <formula>0</formula>
    </cfRule>
  </conditionalFormatting>
  <conditionalFormatting sqref="AC28">
    <cfRule type="cellIs" dxfId="40" priority="17" operator="equal">
      <formula>0</formula>
    </cfRule>
  </conditionalFormatting>
  <conditionalFormatting sqref="AH23:AL23">
    <cfRule type="cellIs" dxfId="39" priority="16" operator="equal">
      <formula>0</formula>
    </cfRule>
  </conditionalFormatting>
  <conditionalFormatting sqref="AH22:AL22 X28:AB28 AD28:AG29 AI28:AL28 AH20:AL20">
    <cfRule type="cellIs" dxfId="38" priority="22" operator="equal">
      <formula>0</formula>
    </cfRule>
  </conditionalFormatting>
  <conditionalFormatting sqref="AC29">
    <cfRule type="cellIs" dxfId="37" priority="21" operator="equal">
      <formula>0</formula>
    </cfRule>
  </conditionalFormatting>
  <conditionalFormatting sqref="X28:AB29">
    <cfRule type="cellIs" dxfId="36" priority="19" operator="equal">
      <formula>0</formula>
    </cfRule>
  </conditionalFormatting>
  <conditionalFormatting sqref="X20">
    <cfRule type="cellIs" dxfId="35" priority="3" operator="equal">
      <formula>0</formula>
    </cfRule>
  </conditionalFormatting>
  <conditionalFormatting sqref="X25:AB25 AC21:AG21">
    <cfRule type="cellIs" dxfId="34" priority="13" operator="equal">
      <formula>0</formula>
    </cfRule>
  </conditionalFormatting>
  <conditionalFormatting sqref="AC26:AC27">
    <cfRule type="cellIs" dxfId="33" priority="10" operator="equal">
      <formula>0</formula>
    </cfRule>
  </conditionalFormatting>
  <conditionalFormatting sqref="AD23:AG23">
    <cfRule type="cellIs" dxfId="32" priority="6" operator="equal">
      <formula>0</formula>
    </cfRule>
  </conditionalFormatting>
  <conditionalFormatting sqref="X21">
    <cfRule type="cellIs" dxfId="31" priority="7" operator="equal">
      <formula>0</formula>
    </cfRule>
  </conditionalFormatting>
  <conditionalFormatting sqref="AC23">
    <cfRule type="cellIs" dxfId="30" priority="5" operator="equal">
      <formula>0</formula>
    </cfRule>
  </conditionalFormatting>
  <conditionalFormatting sqref="AD22:AG22 X25:AB25 AC20:AG20">
    <cfRule type="cellIs" dxfId="29" priority="14" operator="equal">
      <formula>0</formula>
    </cfRule>
  </conditionalFormatting>
  <conditionalFormatting sqref="X24:AB27">
    <cfRule type="cellIs" dxfId="28" priority="12" operator="equal">
      <formula>0</formula>
    </cfRule>
  </conditionalFormatting>
  <conditionalFormatting sqref="AC22">
    <cfRule type="cellIs" dxfId="27" priority="11" operator="equal">
      <formula>0</formula>
    </cfRule>
  </conditionalFormatting>
  <conditionalFormatting sqref="Y22:AB22 Y20:AB20">
    <cfRule type="cellIs" dxfId="26" priority="9" operator="equal">
      <formula>0</formula>
    </cfRule>
  </conditionalFormatting>
  <conditionalFormatting sqref="Y21:AB21">
    <cfRule type="cellIs" dxfId="25" priority="8" operator="equal">
      <formula>0</formula>
    </cfRule>
  </conditionalFormatting>
  <conditionalFormatting sqref="X22">
    <cfRule type="cellIs" dxfId="24" priority="4" operator="equal">
      <formula>0</formula>
    </cfRule>
  </conditionalFormatting>
  <conditionalFormatting sqref="X23:AB23">
    <cfRule type="cellIs" dxfId="23" priority="2" operator="equal">
      <formula>0</formula>
    </cfRule>
  </conditionalFormatting>
  <conditionalFormatting sqref="AH29:AL29">
    <cfRule type="cellIs" dxfId="22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30"/>
  <sheetViews>
    <sheetView workbookViewId="0">
      <selection sqref="A1:AR5"/>
    </sheetView>
  </sheetViews>
  <sheetFormatPr defaultRowHeight="14.25"/>
  <cols>
    <col min="1" max="1" width="2.375" style="1" customWidth="1"/>
    <col min="2" max="2" width="26.5" style="1" customWidth="1"/>
    <col min="3" max="3" width="5.375" style="2" customWidth="1"/>
    <col min="4" max="7" width="2.375" style="26" customWidth="1"/>
    <col min="8" max="8" width="2.375" style="27" customWidth="1"/>
    <col min="9" max="12" width="2.375" style="26" customWidth="1"/>
    <col min="13" max="13" width="2.375" style="4" customWidth="1"/>
    <col min="14" max="17" width="3.25" style="28" customWidth="1"/>
    <col min="18" max="18" width="3.25" style="29" customWidth="1"/>
    <col min="19" max="22" width="3.25" style="26" customWidth="1"/>
    <col min="23" max="23" width="3.25" style="27" customWidth="1"/>
    <col min="24" max="27" width="3.25" style="28" customWidth="1"/>
    <col min="28" max="28" width="3.25" style="29" customWidth="1"/>
    <col min="29" max="32" width="3.25" style="26" customWidth="1"/>
    <col min="33" max="33" width="3.25" style="27" customWidth="1"/>
    <col min="34" max="37" width="3.25" style="26" customWidth="1"/>
    <col min="38" max="38" width="3.25" style="27" customWidth="1"/>
    <col min="39" max="39" width="3.625" style="30" customWidth="1"/>
    <col min="40" max="43" width="3.25" style="31" customWidth="1"/>
    <col min="44" max="44" width="3.25" style="32" customWidth="1"/>
    <col min="45" max="256" width="8.625" customWidth="1"/>
    <col min="257" max="257" width="2.375" customWidth="1"/>
    <col min="258" max="258" width="24.25" customWidth="1"/>
    <col min="259" max="259" width="5.75" customWidth="1"/>
    <col min="260" max="279" width="2.25" customWidth="1"/>
    <col min="280" max="280" width="3.125" customWidth="1"/>
    <col min="281" max="281" width="2.25" customWidth="1"/>
    <col min="282" max="282" width="3.25" customWidth="1"/>
    <col min="283" max="283" width="3.125" customWidth="1"/>
    <col min="284" max="284" width="3" customWidth="1"/>
    <col min="285" max="285" width="3.125" customWidth="1"/>
    <col min="286" max="286" width="2.25" customWidth="1"/>
    <col min="287" max="287" width="3.25" customWidth="1"/>
    <col min="288" max="290" width="3" customWidth="1"/>
    <col min="291" max="291" width="2.25" customWidth="1"/>
    <col min="292" max="292" width="2.75" customWidth="1"/>
    <col min="293" max="294" width="2.25" customWidth="1"/>
    <col min="295" max="295" width="4.25" customWidth="1"/>
    <col min="296" max="300" width="3.25" customWidth="1"/>
    <col min="301" max="512" width="8.625" customWidth="1"/>
    <col min="513" max="513" width="2.375" customWidth="1"/>
    <col min="514" max="514" width="24.25" customWidth="1"/>
    <col min="515" max="515" width="5.75" customWidth="1"/>
    <col min="516" max="535" width="2.25" customWidth="1"/>
    <col min="536" max="536" width="3.125" customWidth="1"/>
    <col min="537" max="537" width="2.25" customWidth="1"/>
    <col min="538" max="538" width="3.25" customWidth="1"/>
    <col min="539" max="539" width="3.125" customWidth="1"/>
    <col min="540" max="540" width="3" customWidth="1"/>
    <col min="541" max="541" width="3.125" customWidth="1"/>
    <col min="542" max="542" width="2.25" customWidth="1"/>
    <col min="543" max="543" width="3.25" customWidth="1"/>
    <col min="544" max="546" width="3" customWidth="1"/>
    <col min="547" max="547" width="2.25" customWidth="1"/>
    <col min="548" max="548" width="2.75" customWidth="1"/>
    <col min="549" max="550" width="2.25" customWidth="1"/>
    <col min="551" max="551" width="4.25" customWidth="1"/>
    <col min="552" max="556" width="3.25" customWidth="1"/>
    <col min="557" max="768" width="8.625" customWidth="1"/>
    <col min="769" max="769" width="2.375" customWidth="1"/>
    <col min="770" max="770" width="24.25" customWidth="1"/>
    <col min="771" max="771" width="5.75" customWidth="1"/>
    <col min="772" max="791" width="2.25" customWidth="1"/>
    <col min="792" max="792" width="3.125" customWidth="1"/>
    <col min="793" max="793" width="2.25" customWidth="1"/>
    <col min="794" max="794" width="3.25" customWidth="1"/>
    <col min="795" max="795" width="3.125" customWidth="1"/>
    <col min="796" max="796" width="3" customWidth="1"/>
    <col min="797" max="797" width="3.125" customWidth="1"/>
    <col min="798" max="798" width="2.25" customWidth="1"/>
    <col min="799" max="799" width="3.25" customWidth="1"/>
    <col min="800" max="802" width="3" customWidth="1"/>
    <col min="803" max="803" width="2.25" customWidth="1"/>
    <col min="804" max="804" width="2.75" customWidth="1"/>
    <col min="805" max="806" width="2.25" customWidth="1"/>
    <col min="807" max="807" width="4.25" customWidth="1"/>
    <col min="808" max="812" width="3.25" customWidth="1"/>
    <col min="813" max="1025" width="8.625" customWidth="1"/>
  </cols>
  <sheetData>
    <row r="1" spans="1:44" ht="13.9" customHeight="1">
      <c r="A1" s="172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</row>
    <row r="2" spans="1:44" ht="13.9" customHeight="1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</row>
    <row r="3" spans="1:44" ht="13.9" customHeight="1">
      <c r="A3" s="172" t="s">
        <v>143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</row>
    <row r="4" spans="1:44" ht="13.9" customHeight="1">
      <c r="A4" s="172" t="s">
        <v>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</row>
    <row r="5" spans="1:44" ht="12.75" customHeight="1">
      <c r="A5" s="175" t="s">
        <v>3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</row>
    <row r="6" spans="1:44" s="8" customFormat="1" ht="15" customHeight="1">
      <c r="A6" s="176" t="s">
        <v>4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</row>
    <row r="7" spans="1:44" s="8" customFormat="1" ht="15" customHeight="1">
      <c r="A7" s="173" t="s">
        <v>5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</row>
    <row r="8" spans="1:44" ht="15" customHeight="1">
      <c r="A8" s="174" t="s">
        <v>6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</row>
    <row r="9" spans="1:44" ht="15" customHeight="1">
      <c r="A9" s="189" t="s">
        <v>126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  <c r="AQ9" s="189"/>
      <c r="AR9" s="189"/>
    </row>
    <row r="10" spans="1:44" ht="24" customHeight="1"/>
    <row r="11" spans="1:44" ht="14.25" customHeight="1">
      <c r="A11" s="150" t="s">
        <v>7</v>
      </c>
      <c r="B11" s="182" t="s">
        <v>8</v>
      </c>
      <c r="C11" s="151" t="s">
        <v>86</v>
      </c>
      <c r="D11" s="183" t="s">
        <v>10</v>
      </c>
      <c r="E11" s="183"/>
      <c r="F11" s="183"/>
      <c r="G11" s="183"/>
      <c r="H11" s="183"/>
      <c r="I11" s="183"/>
      <c r="J11" s="183"/>
      <c r="K11" s="183"/>
      <c r="L11" s="183"/>
      <c r="M11" s="183"/>
      <c r="N11" s="183" t="s">
        <v>11</v>
      </c>
      <c r="O11" s="183"/>
      <c r="P11" s="183"/>
      <c r="Q11" s="183"/>
      <c r="R11" s="183"/>
      <c r="S11" s="183"/>
      <c r="T11" s="183"/>
      <c r="U11" s="183"/>
      <c r="V11" s="183"/>
      <c r="W11" s="183"/>
      <c r="X11" s="183" t="s">
        <v>12</v>
      </c>
      <c r="Y11" s="183"/>
      <c r="Z11" s="183"/>
      <c r="AA11" s="183"/>
      <c r="AB11" s="183"/>
      <c r="AC11" s="183"/>
      <c r="AD11" s="183"/>
      <c r="AE11" s="183"/>
      <c r="AF11" s="183"/>
      <c r="AG11" s="183"/>
      <c r="AH11" s="168" t="s">
        <v>13</v>
      </c>
      <c r="AI11" s="168"/>
      <c r="AJ11" s="168"/>
      <c r="AK11" s="168"/>
      <c r="AL11" s="168"/>
      <c r="AM11" s="187" t="s">
        <v>14</v>
      </c>
      <c r="AN11" s="188" t="s">
        <v>15</v>
      </c>
      <c r="AO11" s="188"/>
      <c r="AP11" s="188"/>
      <c r="AQ11" s="188"/>
      <c r="AR11" s="179" t="s">
        <v>16</v>
      </c>
    </row>
    <row r="12" spans="1:44" ht="14.25" customHeight="1">
      <c r="A12" s="150"/>
      <c r="B12" s="182"/>
      <c r="C12" s="151"/>
      <c r="D12" s="181" t="s">
        <v>17</v>
      </c>
      <c r="E12" s="181"/>
      <c r="F12" s="181"/>
      <c r="G12" s="181"/>
      <c r="H12" s="179" t="s">
        <v>16</v>
      </c>
      <c r="I12" s="181" t="s">
        <v>18</v>
      </c>
      <c r="J12" s="181"/>
      <c r="K12" s="181"/>
      <c r="L12" s="181"/>
      <c r="M12" s="179" t="s">
        <v>16</v>
      </c>
      <c r="N12" s="178" t="s">
        <v>19</v>
      </c>
      <c r="O12" s="178"/>
      <c r="P12" s="178"/>
      <c r="Q12" s="178"/>
      <c r="R12" s="179" t="s">
        <v>16</v>
      </c>
      <c r="S12" s="178" t="s">
        <v>20</v>
      </c>
      <c r="T12" s="178"/>
      <c r="U12" s="178"/>
      <c r="V12" s="178"/>
      <c r="W12" s="179" t="s">
        <v>16</v>
      </c>
      <c r="X12" s="180" t="s">
        <v>21</v>
      </c>
      <c r="Y12" s="180"/>
      <c r="Z12" s="180"/>
      <c r="AA12" s="180"/>
      <c r="AB12" s="179" t="s">
        <v>16</v>
      </c>
      <c r="AC12" s="180" t="s">
        <v>22</v>
      </c>
      <c r="AD12" s="180"/>
      <c r="AE12" s="180"/>
      <c r="AF12" s="180"/>
      <c r="AG12" s="186" t="s">
        <v>16</v>
      </c>
      <c r="AH12" s="184" t="s">
        <v>87</v>
      </c>
      <c r="AI12" s="184"/>
      <c r="AJ12" s="184"/>
      <c r="AK12" s="184"/>
      <c r="AL12" s="179" t="s">
        <v>16</v>
      </c>
      <c r="AM12" s="187"/>
      <c r="AN12" s="188"/>
      <c r="AO12" s="188"/>
      <c r="AP12" s="188"/>
      <c r="AQ12" s="188"/>
      <c r="AR12" s="179"/>
    </row>
    <row r="13" spans="1:44">
      <c r="A13" s="150"/>
      <c r="B13" s="182"/>
      <c r="C13" s="151"/>
      <c r="D13" s="39" t="s">
        <v>28</v>
      </c>
      <c r="E13" s="39" t="s">
        <v>25</v>
      </c>
      <c r="F13" s="124" t="s">
        <v>26</v>
      </c>
      <c r="G13" s="124" t="s">
        <v>27</v>
      </c>
      <c r="H13" s="179"/>
      <c r="I13" s="39" t="s">
        <v>28</v>
      </c>
      <c r="J13" s="39" t="s">
        <v>25</v>
      </c>
      <c r="K13" s="124" t="s">
        <v>26</v>
      </c>
      <c r="L13" s="124" t="s">
        <v>27</v>
      </c>
      <c r="M13" s="179"/>
      <c r="N13" s="40" t="s">
        <v>28</v>
      </c>
      <c r="O13" s="40" t="s">
        <v>25</v>
      </c>
      <c r="P13" s="125" t="s">
        <v>26</v>
      </c>
      <c r="Q13" s="125" t="s">
        <v>27</v>
      </c>
      <c r="R13" s="179"/>
      <c r="S13" s="40" t="s">
        <v>28</v>
      </c>
      <c r="T13" s="40" t="s">
        <v>25</v>
      </c>
      <c r="U13" s="125" t="s">
        <v>26</v>
      </c>
      <c r="V13" s="125" t="s">
        <v>27</v>
      </c>
      <c r="W13" s="179"/>
      <c r="X13" s="70" t="s">
        <v>28</v>
      </c>
      <c r="Y13" s="70" t="s">
        <v>25</v>
      </c>
      <c r="Z13" s="126" t="s">
        <v>26</v>
      </c>
      <c r="AA13" s="126" t="s">
        <v>27</v>
      </c>
      <c r="AB13" s="179"/>
      <c r="AC13" s="70" t="s">
        <v>28</v>
      </c>
      <c r="AD13" s="70" t="s">
        <v>25</v>
      </c>
      <c r="AE13" s="126" t="s">
        <v>26</v>
      </c>
      <c r="AF13" s="126" t="s">
        <v>27</v>
      </c>
      <c r="AG13" s="186"/>
      <c r="AH13" s="64" t="s">
        <v>28</v>
      </c>
      <c r="AI13" s="64" t="s">
        <v>25</v>
      </c>
      <c r="AJ13" s="127" t="s">
        <v>26</v>
      </c>
      <c r="AK13" s="127" t="s">
        <v>27</v>
      </c>
      <c r="AL13" s="179"/>
      <c r="AM13" s="187"/>
      <c r="AN13" s="41" t="s">
        <v>28</v>
      </c>
      <c r="AO13" s="41" t="s">
        <v>25</v>
      </c>
      <c r="AP13" s="128" t="s">
        <v>26</v>
      </c>
      <c r="AQ13" s="128" t="s">
        <v>27</v>
      </c>
      <c r="AR13" s="179"/>
    </row>
    <row r="14" spans="1:44" ht="21.95" customHeight="1">
      <c r="A14" s="185" t="s">
        <v>127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</row>
    <row r="15" spans="1:44" ht="21.95" customHeight="1">
      <c r="A15" s="75">
        <v>1</v>
      </c>
      <c r="B15" s="131" t="s">
        <v>128</v>
      </c>
      <c r="C15" s="46" t="s">
        <v>32</v>
      </c>
      <c r="D15" s="85"/>
      <c r="E15" s="58"/>
      <c r="F15" s="58"/>
      <c r="G15" s="58"/>
      <c r="H15" s="71"/>
      <c r="I15" s="58"/>
      <c r="J15" s="58"/>
      <c r="K15" s="58"/>
      <c r="L15" s="58"/>
      <c r="M15" s="71"/>
      <c r="N15" s="60">
        <v>10</v>
      </c>
      <c r="O15" s="60">
        <v>18</v>
      </c>
      <c r="P15" s="60">
        <v>18</v>
      </c>
      <c r="Q15" s="60"/>
      <c r="R15" s="63">
        <v>4</v>
      </c>
      <c r="S15" s="60"/>
      <c r="T15" s="60"/>
      <c r="U15" s="60"/>
      <c r="V15" s="60"/>
      <c r="W15" s="63"/>
      <c r="X15" s="76"/>
      <c r="Y15" s="76"/>
      <c r="Z15" s="76"/>
      <c r="AA15" s="76"/>
      <c r="AB15" s="80"/>
      <c r="AC15" s="83"/>
      <c r="AD15" s="83"/>
      <c r="AE15" s="83"/>
      <c r="AF15" s="83"/>
      <c r="AG15" s="80"/>
      <c r="AH15" s="84"/>
      <c r="AI15" s="84"/>
      <c r="AJ15" s="84"/>
      <c r="AK15" s="84"/>
      <c r="AL15" s="80"/>
      <c r="AM15" s="48">
        <f t="shared" ref="AM15:AM29" si="0">AN15+AO15+AP15+AQ15</f>
        <v>46</v>
      </c>
      <c r="AN15" s="47">
        <f t="shared" ref="AN15:AR29" si="1">D15+I15+N15+S15+X15+AC15+AH15</f>
        <v>10</v>
      </c>
      <c r="AO15" s="47">
        <f t="shared" si="1"/>
        <v>18</v>
      </c>
      <c r="AP15" s="47">
        <f t="shared" si="1"/>
        <v>18</v>
      </c>
      <c r="AQ15" s="47">
        <f t="shared" si="1"/>
        <v>0</v>
      </c>
      <c r="AR15" s="129">
        <f t="shared" si="1"/>
        <v>4</v>
      </c>
    </row>
    <row r="16" spans="1:44" ht="21.95" customHeight="1">
      <c r="A16" s="75">
        <v>2</v>
      </c>
      <c r="B16" s="131" t="s">
        <v>129</v>
      </c>
      <c r="C16" s="46" t="s">
        <v>63</v>
      </c>
      <c r="D16" s="85"/>
      <c r="E16" s="58"/>
      <c r="F16" s="58"/>
      <c r="G16" s="58"/>
      <c r="H16" s="71"/>
      <c r="I16" s="58"/>
      <c r="J16" s="58"/>
      <c r="K16" s="58"/>
      <c r="L16" s="81"/>
      <c r="M16" s="63"/>
      <c r="N16" s="60">
        <v>15</v>
      </c>
      <c r="O16" s="60"/>
      <c r="P16" s="60">
        <v>18</v>
      </c>
      <c r="Q16" s="60"/>
      <c r="R16" s="63">
        <v>4</v>
      </c>
      <c r="S16" s="59"/>
      <c r="T16" s="60"/>
      <c r="U16" s="60"/>
      <c r="V16" s="60"/>
      <c r="W16" s="63"/>
      <c r="X16" s="76"/>
      <c r="Y16" s="76"/>
      <c r="Z16" s="76"/>
      <c r="AA16" s="76"/>
      <c r="AB16" s="80"/>
      <c r="AC16" s="83"/>
      <c r="AD16" s="83"/>
      <c r="AE16" s="83"/>
      <c r="AF16" s="83"/>
      <c r="AG16" s="80"/>
      <c r="AH16" s="84"/>
      <c r="AI16" s="84"/>
      <c r="AJ16" s="84"/>
      <c r="AK16" s="84"/>
      <c r="AL16" s="80"/>
      <c r="AM16" s="48">
        <f t="shared" si="0"/>
        <v>33</v>
      </c>
      <c r="AN16" s="47">
        <f t="shared" si="1"/>
        <v>15</v>
      </c>
      <c r="AO16" s="47">
        <f t="shared" si="1"/>
        <v>0</v>
      </c>
      <c r="AP16" s="47">
        <f t="shared" si="1"/>
        <v>18</v>
      </c>
      <c r="AQ16" s="47">
        <f t="shared" si="1"/>
        <v>0</v>
      </c>
      <c r="AR16" s="129">
        <f t="shared" si="1"/>
        <v>4</v>
      </c>
    </row>
    <row r="17" spans="1:44" ht="21.95" customHeight="1">
      <c r="A17" s="75">
        <v>3</v>
      </c>
      <c r="B17" s="131" t="s">
        <v>130</v>
      </c>
      <c r="C17" s="46" t="s">
        <v>70</v>
      </c>
      <c r="D17" s="85"/>
      <c r="E17" s="58"/>
      <c r="F17" s="58"/>
      <c r="G17" s="58"/>
      <c r="H17" s="71"/>
      <c r="I17" s="58"/>
      <c r="J17" s="58"/>
      <c r="K17" s="58"/>
      <c r="L17" s="81"/>
      <c r="M17" s="63"/>
      <c r="N17" s="60"/>
      <c r="O17" s="60"/>
      <c r="P17" s="60"/>
      <c r="Q17" s="60"/>
      <c r="R17" s="63"/>
      <c r="S17" s="59">
        <v>15</v>
      </c>
      <c r="T17" s="60"/>
      <c r="U17" s="60">
        <v>18</v>
      </c>
      <c r="V17" s="60"/>
      <c r="W17" s="63">
        <v>4</v>
      </c>
      <c r="X17" s="76"/>
      <c r="Y17" s="76"/>
      <c r="Z17" s="76"/>
      <c r="AA17" s="76"/>
      <c r="AB17" s="80"/>
      <c r="AC17" s="83"/>
      <c r="AD17" s="83"/>
      <c r="AE17" s="83"/>
      <c r="AF17" s="83"/>
      <c r="AG17" s="80"/>
      <c r="AH17" s="84"/>
      <c r="AI17" s="84"/>
      <c r="AJ17" s="84"/>
      <c r="AK17" s="84"/>
      <c r="AL17" s="80"/>
      <c r="AM17" s="48">
        <f t="shared" si="0"/>
        <v>33</v>
      </c>
      <c r="AN17" s="47">
        <f t="shared" si="1"/>
        <v>15</v>
      </c>
      <c r="AO17" s="47">
        <f t="shared" si="1"/>
        <v>0</v>
      </c>
      <c r="AP17" s="47">
        <f t="shared" si="1"/>
        <v>18</v>
      </c>
      <c r="AQ17" s="47">
        <f t="shared" si="1"/>
        <v>0</v>
      </c>
      <c r="AR17" s="129">
        <f t="shared" si="1"/>
        <v>4</v>
      </c>
    </row>
    <row r="18" spans="1:44" ht="21.95" customHeight="1">
      <c r="A18" s="75">
        <v>4</v>
      </c>
      <c r="B18" s="131" t="s">
        <v>131</v>
      </c>
      <c r="C18" s="46" t="s">
        <v>45</v>
      </c>
      <c r="D18" s="85"/>
      <c r="E18" s="58"/>
      <c r="F18" s="58"/>
      <c r="G18" s="58"/>
      <c r="H18" s="71"/>
      <c r="I18" s="58"/>
      <c r="J18" s="58"/>
      <c r="K18" s="58"/>
      <c r="L18" s="81"/>
      <c r="M18" s="63"/>
      <c r="N18" s="60"/>
      <c r="O18" s="60"/>
      <c r="P18" s="60"/>
      <c r="Q18" s="60"/>
      <c r="R18" s="63"/>
      <c r="S18" s="59">
        <v>10</v>
      </c>
      <c r="T18" s="60"/>
      <c r="U18" s="60">
        <v>18</v>
      </c>
      <c r="V18" s="60"/>
      <c r="W18" s="63">
        <v>3</v>
      </c>
      <c r="X18" s="76"/>
      <c r="Y18" s="76"/>
      <c r="Z18" s="76"/>
      <c r="AA18" s="76"/>
      <c r="AB18" s="80"/>
      <c r="AC18" s="83"/>
      <c r="AD18" s="83"/>
      <c r="AE18" s="83"/>
      <c r="AF18" s="83"/>
      <c r="AG18" s="80"/>
      <c r="AH18" s="84"/>
      <c r="AI18" s="84"/>
      <c r="AJ18" s="84"/>
      <c r="AK18" s="84"/>
      <c r="AL18" s="80"/>
      <c r="AM18" s="48">
        <f t="shared" si="0"/>
        <v>28</v>
      </c>
      <c r="AN18" s="47">
        <f t="shared" si="1"/>
        <v>10</v>
      </c>
      <c r="AO18" s="47">
        <f t="shared" si="1"/>
        <v>0</v>
      </c>
      <c r="AP18" s="47">
        <f t="shared" si="1"/>
        <v>18</v>
      </c>
      <c r="AQ18" s="47">
        <f t="shared" si="1"/>
        <v>0</v>
      </c>
      <c r="AR18" s="129">
        <f t="shared" si="1"/>
        <v>3</v>
      </c>
    </row>
    <row r="19" spans="1:44" ht="21.95" customHeight="1">
      <c r="A19" s="75">
        <v>5</v>
      </c>
      <c r="B19" s="132" t="s">
        <v>132</v>
      </c>
      <c r="C19" s="46" t="s">
        <v>48</v>
      </c>
      <c r="D19" s="85"/>
      <c r="E19" s="58"/>
      <c r="F19" s="58"/>
      <c r="G19" s="58"/>
      <c r="H19" s="71"/>
      <c r="I19" s="58"/>
      <c r="J19" s="58"/>
      <c r="K19" s="58"/>
      <c r="L19" s="81"/>
      <c r="M19" s="63"/>
      <c r="N19" s="60"/>
      <c r="O19" s="60"/>
      <c r="P19" s="60"/>
      <c r="Q19" s="60"/>
      <c r="R19" s="63"/>
      <c r="S19" s="60"/>
      <c r="T19" s="60"/>
      <c r="U19" s="60"/>
      <c r="V19" s="60"/>
      <c r="W19" s="63"/>
      <c r="X19" s="76">
        <v>15</v>
      </c>
      <c r="Y19" s="76"/>
      <c r="Z19" s="76">
        <v>18</v>
      </c>
      <c r="AA19" s="76"/>
      <c r="AB19" s="80">
        <v>4</v>
      </c>
      <c r="AC19" s="83"/>
      <c r="AD19" s="83"/>
      <c r="AE19" s="83"/>
      <c r="AF19" s="83"/>
      <c r="AG19" s="80"/>
      <c r="AH19" s="84"/>
      <c r="AI19" s="84"/>
      <c r="AJ19" s="84"/>
      <c r="AK19" s="84"/>
      <c r="AL19" s="80"/>
      <c r="AM19" s="48">
        <f t="shared" si="0"/>
        <v>33</v>
      </c>
      <c r="AN19" s="47">
        <f t="shared" si="1"/>
        <v>15</v>
      </c>
      <c r="AO19" s="47">
        <f t="shared" si="1"/>
        <v>0</v>
      </c>
      <c r="AP19" s="47">
        <f t="shared" si="1"/>
        <v>18</v>
      </c>
      <c r="AQ19" s="47">
        <f t="shared" si="1"/>
        <v>0</v>
      </c>
      <c r="AR19" s="129">
        <f t="shared" si="1"/>
        <v>4</v>
      </c>
    </row>
    <row r="20" spans="1:44" ht="21.95" customHeight="1">
      <c r="A20" s="75">
        <v>6</v>
      </c>
      <c r="B20" s="131" t="s">
        <v>133</v>
      </c>
      <c r="C20" s="46" t="s">
        <v>73</v>
      </c>
      <c r="D20" s="85"/>
      <c r="E20" s="58"/>
      <c r="F20" s="58"/>
      <c r="G20" s="58"/>
      <c r="H20" s="71"/>
      <c r="I20" s="58"/>
      <c r="J20" s="58"/>
      <c r="K20" s="58"/>
      <c r="L20" s="81"/>
      <c r="M20" s="63"/>
      <c r="N20" s="60"/>
      <c r="O20" s="60"/>
      <c r="P20" s="60"/>
      <c r="Q20" s="60"/>
      <c r="R20" s="63"/>
      <c r="S20" s="60"/>
      <c r="T20" s="60"/>
      <c r="U20" s="60"/>
      <c r="V20" s="60"/>
      <c r="W20" s="63"/>
      <c r="X20" s="82">
        <v>15</v>
      </c>
      <c r="Y20" s="76"/>
      <c r="Z20" s="76">
        <v>18</v>
      </c>
      <c r="AA20" s="76">
        <v>18</v>
      </c>
      <c r="AB20" s="80">
        <v>6</v>
      </c>
      <c r="AC20" s="83"/>
      <c r="AD20" s="83"/>
      <c r="AE20" s="83"/>
      <c r="AF20" s="83"/>
      <c r="AG20" s="80"/>
      <c r="AH20" s="84"/>
      <c r="AI20" s="84"/>
      <c r="AJ20" s="84"/>
      <c r="AK20" s="84"/>
      <c r="AL20" s="80"/>
      <c r="AM20" s="48">
        <f t="shared" si="0"/>
        <v>51</v>
      </c>
      <c r="AN20" s="47">
        <f t="shared" si="1"/>
        <v>15</v>
      </c>
      <c r="AO20" s="47">
        <f t="shared" si="1"/>
        <v>0</v>
      </c>
      <c r="AP20" s="47">
        <f t="shared" si="1"/>
        <v>18</v>
      </c>
      <c r="AQ20" s="47">
        <f t="shared" si="1"/>
        <v>18</v>
      </c>
      <c r="AR20" s="129">
        <f t="shared" si="1"/>
        <v>6</v>
      </c>
    </row>
    <row r="21" spans="1:44" ht="21.95" customHeight="1">
      <c r="A21" s="75">
        <v>7</v>
      </c>
      <c r="B21" s="131" t="s">
        <v>134</v>
      </c>
      <c r="C21" s="46" t="s">
        <v>96</v>
      </c>
      <c r="D21" s="85"/>
      <c r="E21" s="58"/>
      <c r="F21" s="58"/>
      <c r="G21" s="58"/>
      <c r="H21" s="71"/>
      <c r="I21" s="58"/>
      <c r="J21" s="58"/>
      <c r="K21" s="58"/>
      <c r="L21" s="81"/>
      <c r="M21" s="63"/>
      <c r="N21" s="60"/>
      <c r="O21" s="60"/>
      <c r="P21" s="60"/>
      <c r="Q21" s="60"/>
      <c r="R21" s="63"/>
      <c r="S21" s="60"/>
      <c r="T21" s="60"/>
      <c r="U21" s="60"/>
      <c r="V21" s="60"/>
      <c r="W21" s="63"/>
      <c r="X21" s="77"/>
      <c r="Y21" s="76"/>
      <c r="Z21" s="76"/>
      <c r="AA21" s="76"/>
      <c r="AB21" s="80"/>
      <c r="AC21" s="83">
        <v>15</v>
      </c>
      <c r="AD21" s="83"/>
      <c r="AE21" s="83">
        <v>18</v>
      </c>
      <c r="AF21" s="83"/>
      <c r="AG21" s="80">
        <v>4</v>
      </c>
      <c r="AH21" s="84"/>
      <c r="AI21" s="84"/>
      <c r="AJ21" s="84"/>
      <c r="AK21" s="84"/>
      <c r="AL21" s="80"/>
      <c r="AM21" s="48">
        <f t="shared" si="0"/>
        <v>33</v>
      </c>
      <c r="AN21" s="47">
        <f t="shared" si="1"/>
        <v>15</v>
      </c>
      <c r="AO21" s="47">
        <f t="shared" si="1"/>
        <v>0</v>
      </c>
      <c r="AP21" s="47">
        <f t="shared" si="1"/>
        <v>18</v>
      </c>
      <c r="AQ21" s="47">
        <f t="shared" si="1"/>
        <v>0</v>
      </c>
      <c r="AR21" s="129">
        <f t="shared" si="1"/>
        <v>4</v>
      </c>
    </row>
    <row r="22" spans="1:44" ht="21.95" customHeight="1">
      <c r="A22" s="75">
        <v>8</v>
      </c>
      <c r="B22" s="131" t="s">
        <v>135</v>
      </c>
      <c r="C22" s="46" t="s">
        <v>50</v>
      </c>
      <c r="D22" s="85"/>
      <c r="E22" s="58"/>
      <c r="F22" s="58"/>
      <c r="G22" s="58"/>
      <c r="H22" s="63"/>
      <c r="I22" s="58"/>
      <c r="J22" s="58"/>
      <c r="K22" s="58"/>
      <c r="L22" s="58"/>
      <c r="M22" s="63"/>
      <c r="N22" s="60"/>
      <c r="O22" s="60"/>
      <c r="P22" s="60"/>
      <c r="Q22" s="60"/>
      <c r="R22" s="63"/>
      <c r="S22" s="60"/>
      <c r="T22" s="60"/>
      <c r="U22" s="60"/>
      <c r="V22" s="60"/>
      <c r="W22" s="63"/>
      <c r="X22" s="82"/>
      <c r="Y22" s="76"/>
      <c r="Z22" s="76"/>
      <c r="AA22" s="76"/>
      <c r="AB22" s="80"/>
      <c r="AC22" s="83">
        <v>15</v>
      </c>
      <c r="AD22" s="83"/>
      <c r="AE22" s="83">
        <v>18</v>
      </c>
      <c r="AF22" s="83"/>
      <c r="AG22" s="80">
        <v>4</v>
      </c>
      <c r="AH22" s="84"/>
      <c r="AI22" s="84"/>
      <c r="AJ22" s="84"/>
      <c r="AK22" s="84"/>
      <c r="AL22" s="80"/>
      <c r="AM22" s="48">
        <f t="shared" si="0"/>
        <v>33</v>
      </c>
      <c r="AN22" s="47">
        <f t="shared" si="1"/>
        <v>15</v>
      </c>
      <c r="AO22" s="47">
        <f t="shared" si="1"/>
        <v>0</v>
      </c>
      <c r="AP22" s="47">
        <f t="shared" si="1"/>
        <v>18</v>
      </c>
      <c r="AQ22" s="47">
        <f t="shared" si="1"/>
        <v>0</v>
      </c>
      <c r="AR22" s="129">
        <f t="shared" si="1"/>
        <v>4</v>
      </c>
    </row>
    <row r="23" spans="1:44" ht="21.95" customHeight="1">
      <c r="A23" s="75">
        <v>9</v>
      </c>
      <c r="B23" s="133" t="s">
        <v>136</v>
      </c>
      <c r="C23" s="46" t="s">
        <v>50</v>
      </c>
      <c r="D23" s="85"/>
      <c r="E23" s="58"/>
      <c r="F23" s="58"/>
      <c r="G23" s="58"/>
      <c r="H23" s="63"/>
      <c r="I23" s="58"/>
      <c r="J23" s="58"/>
      <c r="K23" s="58"/>
      <c r="L23" s="58"/>
      <c r="M23" s="63"/>
      <c r="N23" s="60"/>
      <c r="O23" s="60"/>
      <c r="P23" s="60"/>
      <c r="Q23" s="60"/>
      <c r="R23" s="63"/>
      <c r="S23" s="60"/>
      <c r="T23" s="60"/>
      <c r="U23" s="60"/>
      <c r="V23" s="60"/>
      <c r="W23" s="63"/>
      <c r="X23" s="76"/>
      <c r="Y23" s="76"/>
      <c r="Z23" s="76"/>
      <c r="AA23" s="76"/>
      <c r="AB23" s="80"/>
      <c r="AC23" s="77">
        <v>15</v>
      </c>
      <c r="AD23" s="76"/>
      <c r="AE23" s="76">
        <v>18</v>
      </c>
      <c r="AF23" s="76"/>
      <c r="AG23" s="80">
        <v>4</v>
      </c>
      <c r="AH23" s="84"/>
      <c r="AI23" s="84"/>
      <c r="AJ23" s="84"/>
      <c r="AK23" s="84"/>
      <c r="AL23" s="80"/>
      <c r="AM23" s="48">
        <f t="shared" si="0"/>
        <v>33</v>
      </c>
      <c r="AN23" s="47">
        <f t="shared" si="1"/>
        <v>15</v>
      </c>
      <c r="AO23" s="47">
        <f t="shared" si="1"/>
        <v>0</v>
      </c>
      <c r="AP23" s="47">
        <f t="shared" si="1"/>
        <v>18</v>
      </c>
      <c r="AQ23" s="47">
        <f t="shared" si="1"/>
        <v>0</v>
      </c>
      <c r="AR23" s="129">
        <f t="shared" si="1"/>
        <v>4</v>
      </c>
    </row>
    <row r="24" spans="1:44" ht="21.95" customHeight="1">
      <c r="A24" s="75">
        <v>10</v>
      </c>
      <c r="B24" s="133" t="s">
        <v>137</v>
      </c>
      <c r="C24" s="46" t="s">
        <v>100</v>
      </c>
      <c r="D24" s="85"/>
      <c r="E24" s="58"/>
      <c r="F24" s="58"/>
      <c r="G24" s="58"/>
      <c r="H24" s="63"/>
      <c r="I24" s="58"/>
      <c r="J24" s="58"/>
      <c r="K24" s="58"/>
      <c r="L24" s="58"/>
      <c r="M24" s="63"/>
      <c r="N24" s="60"/>
      <c r="O24" s="60"/>
      <c r="P24" s="60"/>
      <c r="Q24" s="60"/>
      <c r="R24" s="63"/>
      <c r="S24" s="60"/>
      <c r="T24" s="60"/>
      <c r="U24" s="60"/>
      <c r="V24" s="60"/>
      <c r="W24" s="63"/>
      <c r="X24" s="76"/>
      <c r="Y24" s="76"/>
      <c r="Z24" s="76"/>
      <c r="AA24" s="76"/>
      <c r="AB24" s="80"/>
      <c r="AC24" s="78">
        <v>15</v>
      </c>
      <c r="AD24" s="83"/>
      <c r="AE24" s="83">
        <v>10</v>
      </c>
      <c r="AF24" s="83">
        <v>18</v>
      </c>
      <c r="AG24" s="80">
        <v>5</v>
      </c>
      <c r="AH24" s="84"/>
      <c r="AI24" s="84"/>
      <c r="AJ24" s="84"/>
      <c r="AK24" s="84"/>
      <c r="AL24" s="80"/>
      <c r="AM24" s="48">
        <f t="shared" si="0"/>
        <v>43</v>
      </c>
      <c r="AN24" s="47">
        <f t="shared" si="1"/>
        <v>15</v>
      </c>
      <c r="AO24" s="47">
        <f t="shared" si="1"/>
        <v>0</v>
      </c>
      <c r="AP24" s="47">
        <f t="shared" si="1"/>
        <v>10</v>
      </c>
      <c r="AQ24" s="47">
        <f t="shared" si="1"/>
        <v>18</v>
      </c>
      <c r="AR24" s="129">
        <f t="shared" si="1"/>
        <v>5</v>
      </c>
    </row>
    <row r="25" spans="1:44" ht="21.95" customHeight="1">
      <c r="A25" s="75">
        <v>11</v>
      </c>
      <c r="B25" s="133" t="s">
        <v>138</v>
      </c>
      <c r="C25" s="46" t="s">
        <v>102</v>
      </c>
      <c r="D25" s="85"/>
      <c r="E25" s="58"/>
      <c r="F25" s="58"/>
      <c r="G25" s="58"/>
      <c r="H25" s="63"/>
      <c r="I25" s="58"/>
      <c r="J25" s="58"/>
      <c r="K25" s="58"/>
      <c r="L25" s="58"/>
      <c r="M25" s="63"/>
      <c r="N25" s="60"/>
      <c r="O25" s="60"/>
      <c r="P25" s="60"/>
      <c r="Q25" s="60"/>
      <c r="R25" s="63"/>
      <c r="S25" s="60"/>
      <c r="T25" s="60"/>
      <c r="U25" s="60"/>
      <c r="V25" s="60"/>
      <c r="W25" s="63"/>
      <c r="X25" s="76"/>
      <c r="Y25" s="76"/>
      <c r="Z25" s="76"/>
      <c r="AA25" s="76"/>
      <c r="AB25" s="80"/>
      <c r="AC25" s="78"/>
      <c r="AD25" s="83"/>
      <c r="AE25" s="83"/>
      <c r="AF25" s="83"/>
      <c r="AG25" s="80"/>
      <c r="AH25" s="84">
        <v>15</v>
      </c>
      <c r="AI25" s="84"/>
      <c r="AJ25" s="84">
        <v>18</v>
      </c>
      <c r="AK25" s="84"/>
      <c r="AL25" s="80">
        <v>4</v>
      </c>
      <c r="AM25" s="48">
        <f>AN25+AO25+AP25+AQ25</f>
        <v>33</v>
      </c>
      <c r="AN25" s="47">
        <f>D25+I25+N25+S25+X25+AC25+AH25</f>
        <v>15</v>
      </c>
      <c r="AO25" s="47">
        <f>E25+J25+O25+T25+Y25+AD25+AI25</f>
        <v>0</v>
      </c>
      <c r="AP25" s="47">
        <f>F25+K25+P25+U25+Z25+AE25+AJ25</f>
        <v>18</v>
      </c>
      <c r="AQ25" s="47">
        <f>G25+L25+Q25+V25+AA25+AF25+AK25</f>
        <v>0</v>
      </c>
      <c r="AR25" s="129">
        <f>H25+M25+R25+W25+AB25+AG25+AL25</f>
        <v>4</v>
      </c>
    </row>
    <row r="26" spans="1:44" ht="21.95" customHeight="1">
      <c r="A26" s="75">
        <v>12</v>
      </c>
      <c r="B26" s="133" t="s">
        <v>139</v>
      </c>
      <c r="C26" s="46" t="s">
        <v>104</v>
      </c>
      <c r="D26" s="85"/>
      <c r="E26" s="58"/>
      <c r="F26" s="58"/>
      <c r="G26" s="58"/>
      <c r="H26" s="63"/>
      <c r="I26" s="58"/>
      <c r="J26" s="58"/>
      <c r="K26" s="58"/>
      <c r="L26" s="58"/>
      <c r="M26" s="63"/>
      <c r="N26" s="60"/>
      <c r="O26" s="60"/>
      <c r="P26" s="60"/>
      <c r="Q26" s="60"/>
      <c r="R26" s="63"/>
      <c r="S26" s="60"/>
      <c r="T26" s="60"/>
      <c r="U26" s="60"/>
      <c r="V26" s="60"/>
      <c r="W26" s="63"/>
      <c r="X26" s="76"/>
      <c r="Y26" s="76"/>
      <c r="Z26" s="76"/>
      <c r="AA26" s="76"/>
      <c r="AB26" s="80"/>
      <c r="AC26" s="82"/>
      <c r="AD26" s="83"/>
      <c r="AE26" s="83"/>
      <c r="AF26" s="83"/>
      <c r="AG26" s="80"/>
      <c r="AH26" s="84">
        <v>15</v>
      </c>
      <c r="AI26" s="84"/>
      <c r="AJ26" s="84">
        <v>10</v>
      </c>
      <c r="AK26" s="84">
        <v>18</v>
      </c>
      <c r="AL26" s="80">
        <v>5</v>
      </c>
      <c r="AM26" s="48">
        <f t="shared" si="0"/>
        <v>43</v>
      </c>
      <c r="AN26" s="47">
        <f t="shared" si="1"/>
        <v>15</v>
      </c>
      <c r="AO26" s="47">
        <f t="shared" si="1"/>
        <v>0</v>
      </c>
      <c r="AP26" s="47">
        <f t="shared" si="1"/>
        <v>10</v>
      </c>
      <c r="AQ26" s="47">
        <f t="shared" si="1"/>
        <v>18</v>
      </c>
      <c r="AR26" s="129">
        <f t="shared" si="1"/>
        <v>5</v>
      </c>
    </row>
    <row r="27" spans="1:44" ht="21.95" customHeight="1">
      <c r="A27" s="75">
        <v>13</v>
      </c>
      <c r="B27" s="134" t="s">
        <v>140</v>
      </c>
      <c r="C27" s="46" t="s">
        <v>104</v>
      </c>
      <c r="D27" s="85"/>
      <c r="E27" s="58"/>
      <c r="F27" s="58"/>
      <c r="G27" s="58"/>
      <c r="H27" s="63"/>
      <c r="I27" s="58"/>
      <c r="J27" s="58"/>
      <c r="K27" s="58"/>
      <c r="L27" s="58"/>
      <c r="M27" s="63"/>
      <c r="N27" s="60"/>
      <c r="O27" s="60"/>
      <c r="P27" s="60"/>
      <c r="Q27" s="60"/>
      <c r="R27" s="63"/>
      <c r="S27" s="60"/>
      <c r="T27" s="60"/>
      <c r="U27" s="60"/>
      <c r="V27" s="60"/>
      <c r="W27" s="63"/>
      <c r="X27" s="76"/>
      <c r="Y27" s="76"/>
      <c r="Z27" s="76"/>
      <c r="AA27" s="76"/>
      <c r="AB27" s="80"/>
      <c r="AC27" s="82"/>
      <c r="AD27" s="83"/>
      <c r="AE27" s="83"/>
      <c r="AF27" s="83"/>
      <c r="AG27" s="80"/>
      <c r="AH27" s="84">
        <v>15</v>
      </c>
      <c r="AI27" s="84"/>
      <c r="AJ27" s="84">
        <v>18</v>
      </c>
      <c r="AK27" s="84"/>
      <c r="AL27" s="80">
        <v>4</v>
      </c>
      <c r="AM27" s="48">
        <f t="shared" si="0"/>
        <v>33</v>
      </c>
      <c r="AN27" s="47">
        <f t="shared" si="1"/>
        <v>15</v>
      </c>
      <c r="AO27" s="47">
        <f t="shared" si="1"/>
        <v>0</v>
      </c>
      <c r="AP27" s="47">
        <f t="shared" si="1"/>
        <v>18</v>
      </c>
      <c r="AQ27" s="47">
        <f t="shared" si="1"/>
        <v>0</v>
      </c>
      <c r="AR27" s="129">
        <f t="shared" si="1"/>
        <v>4</v>
      </c>
    </row>
    <row r="28" spans="1:44" ht="21.95" customHeight="1">
      <c r="A28" s="75">
        <v>14</v>
      </c>
      <c r="B28" s="134" t="s">
        <v>141</v>
      </c>
      <c r="C28" s="46" t="s">
        <v>104</v>
      </c>
      <c r="D28" s="85"/>
      <c r="E28" s="58"/>
      <c r="F28" s="58"/>
      <c r="G28" s="58"/>
      <c r="H28" s="63"/>
      <c r="I28" s="58"/>
      <c r="J28" s="58"/>
      <c r="K28" s="58"/>
      <c r="L28" s="58"/>
      <c r="M28" s="63"/>
      <c r="N28" s="60"/>
      <c r="O28" s="60"/>
      <c r="P28" s="60"/>
      <c r="Q28" s="60"/>
      <c r="R28" s="63"/>
      <c r="S28" s="60"/>
      <c r="T28" s="60"/>
      <c r="U28" s="60"/>
      <c r="V28" s="60"/>
      <c r="W28" s="63"/>
      <c r="X28" s="77"/>
      <c r="Y28" s="76"/>
      <c r="Z28" s="76"/>
      <c r="AA28" s="76"/>
      <c r="AB28" s="80"/>
      <c r="AC28" s="83"/>
      <c r="AD28" s="83"/>
      <c r="AE28" s="83"/>
      <c r="AF28" s="83"/>
      <c r="AG28" s="80"/>
      <c r="AH28" s="86">
        <v>15</v>
      </c>
      <c r="AI28" s="84"/>
      <c r="AJ28" s="84">
        <v>18</v>
      </c>
      <c r="AK28" s="84"/>
      <c r="AL28" s="80">
        <v>4</v>
      </c>
      <c r="AM28" s="48">
        <f t="shared" si="0"/>
        <v>33</v>
      </c>
      <c r="AN28" s="47">
        <f t="shared" si="1"/>
        <v>15</v>
      </c>
      <c r="AO28" s="47">
        <f t="shared" si="1"/>
        <v>0</v>
      </c>
      <c r="AP28" s="47">
        <f t="shared" si="1"/>
        <v>18</v>
      </c>
      <c r="AQ28" s="47">
        <f t="shared" si="1"/>
        <v>0</v>
      </c>
      <c r="AR28" s="129">
        <f t="shared" si="1"/>
        <v>4</v>
      </c>
    </row>
    <row r="29" spans="1:44" ht="21.95" customHeight="1">
      <c r="A29" s="75">
        <v>15</v>
      </c>
      <c r="B29" s="135" t="s">
        <v>142</v>
      </c>
      <c r="C29" s="46" t="s">
        <v>104</v>
      </c>
      <c r="D29" s="85"/>
      <c r="E29" s="58"/>
      <c r="F29" s="58"/>
      <c r="G29" s="58"/>
      <c r="H29" s="63"/>
      <c r="I29" s="58"/>
      <c r="J29" s="58"/>
      <c r="K29" s="58"/>
      <c r="L29" s="58"/>
      <c r="M29" s="63"/>
      <c r="N29" s="60"/>
      <c r="O29" s="60"/>
      <c r="P29" s="60"/>
      <c r="Q29" s="60"/>
      <c r="R29" s="63"/>
      <c r="S29" s="60"/>
      <c r="T29" s="60"/>
      <c r="U29" s="60"/>
      <c r="V29" s="60"/>
      <c r="W29" s="63"/>
      <c r="X29" s="76"/>
      <c r="Y29" s="76"/>
      <c r="Z29" s="76"/>
      <c r="AA29" s="76"/>
      <c r="AB29" s="80"/>
      <c r="AC29" s="83"/>
      <c r="AD29" s="83"/>
      <c r="AE29" s="83"/>
      <c r="AF29" s="83"/>
      <c r="AG29" s="80"/>
      <c r="AH29" s="84">
        <v>15</v>
      </c>
      <c r="AI29" s="84"/>
      <c r="AJ29" s="84"/>
      <c r="AK29" s="84">
        <v>18</v>
      </c>
      <c r="AL29" s="80">
        <v>4</v>
      </c>
      <c r="AM29" s="48">
        <f t="shared" si="0"/>
        <v>33</v>
      </c>
      <c r="AN29" s="47">
        <f t="shared" si="1"/>
        <v>15</v>
      </c>
      <c r="AO29" s="47">
        <f t="shared" si="1"/>
        <v>0</v>
      </c>
      <c r="AP29" s="47">
        <f t="shared" si="1"/>
        <v>0</v>
      </c>
      <c r="AQ29" s="47">
        <f t="shared" si="1"/>
        <v>18</v>
      </c>
      <c r="AR29" s="129">
        <f t="shared" si="1"/>
        <v>4</v>
      </c>
    </row>
    <row r="30" spans="1:44" ht="22.5" customHeight="1">
      <c r="A30" s="177" t="s">
        <v>108</v>
      </c>
      <c r="B30" s="177"/>
      <c r="C30" s="177"/>
      <c r="D30" s="62">
        <f t="shared" ref="D30:W30" si="2">SUM(D15:D21)</f>
        <v>0</v>
      </c>
      <c r="E30" s="62">
        <f t="shared" si="2"/>
        <v>0</v>
      </c>
      <c r="F30" s="62">
        <f t="shared" si="2"/>
        <v>0</v>
      </c>
      <c r="G30" s="62">
        <f t="shared" si="2"/>
        <v>0</v>
      </c>
      <c r="H30" s="61">
        <f t="shared" si="2"/>
        <v>0</v>
      </c>
      <c r="I30" s="62">
        <f t="shared" si="2"/>
        <v>0</v>
      </c>
      <c r="J30" s="62">
        <f t="shared" si="2"/>
        <v>0</v>
      </c>
      <c r="K30" s="62">
        <f t="shared" si="2"/>
        <v>0</v>
      </c>
      <c r="L30" s="62">
        <f t="shared" si="2"/>
        <v>0</v>
      </c>
      <c r="M30" s="61">
        <f t="shared" si="2"/>
        <v>0</v>
      </c>
      <c r="N30" s="60">
        <f t="shared" si="2"/>
        <v>25</v>
      </c>
      <c r="O30" s="60">
        <f t="shared" si="2"/>
        <v>18</v>
      </c>
      <c r="P30" s="60">
        <f t="shared" si="2"/>
        <v>36</v>
      </c>
      <c r="Q30" s="60">
        <f t="shared" si="2"/>
        <v>0</v>
      </c>
      <c r="R30" s="61">
        <f t="shared" si="2"/>
        <v>8</v>
      </c>
      <c r="S30" s="60">
        <f t="shared" si="2"/>
        <v>25</v>
      </c>
      <c r="T30" s="60">
        <f t="shared" si="2"/>
        <v>0</v>
      </c>
      <c r="U30" s="60">
        <f t="shared" si="2"/>
        <v>36</v>
      </c>
      <c r="V30" s="60">
        <f t="shared" si="2"/>
        <v>0</v>
      </c>
      <c r="W30" s="61">
        <f t="shared" si="2"/>
        <v>7</v>
      </c>
      <c r="X30" s="69">
        <f t="shared" ref="X30:AR30" si="3">SUM(X15:X29)</f>
        <v>30</v>
      </c>
      <c r="Y30" s="69">
        <f t="shared" si="3"/>
        <v>0</v>
      </c>
      <c r="Z30" s="69">
        <f t="shared" si="3"/>
        <v>36</v>
      </c>
      <c r="AA30" s="69">
        <f t="shared" si="3"/>
        <v>18</v>
      </c>
      <c r="AB30" s="61">
        <f t="shared" si="3"/>
        <v>10</v>
      </c>
      <c r="AC30" s="69">
        <f t="shared" si="3"/>
        <v>60</v>
      </c>
      <c r="AD30" s="69">
        <f t="shared" si="3"/>
        <v>0</v>
      </c>
      <c r="AE30" s="69">
        <f t="shared" si="3"/>
        <v>64</v>
      </c>
      <c r="AF30" s="69">
        <f t="shared" si="3"/>
        <v>18</v>
      </c>
      <c r="AG30" s="61">
        <f t="shared" si="3"/>
        <v>17</v>
      </c>
      <c r="AH30" s="73">
        <f t="shared" si="3"/>
        <v>75</v>
      </c>
      <c r="AI30" s="73">
        <f t="shared" si="3"/>
        <v>0</v>
      </c>
      <c r="AJ30" s="73">
        <f t="shared" si="3"/>
        <v>64</v>
      </c>
      <c r="AK30" s="73">
        <f t="shared" si="3"/>
        <v>36</v>
      </c>
      <c r="AL30" s="61">
        <f t="shared" si="3"/>
        <v>21</v>
      </c>
      <c r="AM30" s="48">
        <f t="shared" si="3"/>
        <v>541</v>
      </c>
      <c r="AN30" s="47">
        <f t="shared" si="3"/>
        <v>215</v>
      </c>
      <c r="AO30" s="47">
        <f t="shared" si="3"/>
        <v>18</v>
      </c>
      <c r="AP30" s="47">
        <f t="shared" si="3"/>
        <v>236</v>
      </c>
      <c r="AQ30" s="47">
        <f t="shared" si="3"/>
        <v>72</v>
      </c>
      <c r="AR30" s="129">
        <f t="shared" si="3"/>
        <v>63</v>
      </c>
    </row>
  </sheetData>
  <mergeCells count="35"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  <mergeCell ref="A1:AR1"/>
    <mergeCell ref="A2:AR2"/>
    <mergeCell ref="A3:AR3"/>
    <mergeCell ref="A4:AR4"/>
    <mergeCell ref="A5:AR5"/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</mergeCells>
  <conditionalFormatting sqref="X15:AL19 AD24:AL27">
    <cfRule type="cellIs" dxfId="21" priority="15" operator="equal">
      <formula>0</formula>
    </cfRule>
  </conditionalFormatting>
  <conditionalFormatting sqref="AH21:AL21">
    <cfRule type="cellIs" dxfId="20" priority="20" operator="equal">
      <formula>0</formula>
    </cfRule>
  </conditionalFormatting>
  <conditionalFormatting sqref="AC28">
    <cfRule type="cellIs" dxfId="19" priority="18" operator="equal">
      <formula>0</formula>
    </cfRule>
  </conditionalFormatting>
  <conditionalFormatting sqref="AC28">
    <cfRule type="cellIs" dxfId="18" priority="17" operator="equal">
      <formula>0</formula>
    </cfRule>
  </conditionalFormatting>
  <conditionalFormatting sqref="AH23:AL23">
    <cfRule type="cellIs" dxfId="17" priority="16" operator="equal">
      <formula>0</formula>
    </cfRule>
  </conditionalFormatting>
  <conditionalFormatting sqref="AH22:AL22 X28:AB28 AD28:AG29 AI28:AL28 AH20:AL20">
    <cfRule type="cellIs" dxfId="16" priority="22" operator="equal">
      <formula>0</formula>
    </cfRule>
  </conditionalFormatting>
  <conditionalFormatting sqref="AC29">
    <cfRule type="cellIs" dxfId="15" priority="21" operator="equal">
      <formula>0</formula>
    </cfRule>
  </conditionalFormatting>
  <conditionalFormatting sqref="X28:AB29">
    <cfRule type="cellIs" dxfId="14" priority="19" operator="equal">
      <formula>0</formula>
    </cfRule>
  </conditionalFormatting>
  <conditionalFormatting sqref="X20">
    <cfRule type="cellIs" dxfId="13" priority="3" operator="equal">
      <formula>0</formula>
    </cfRule>
  </conditionalFormatting>
  <conditionalFormatting sqref="X25:AB25 AC21:AG21">
    <cfRule type="cellIs" dxfId="12" priority="13" operator="equal">
      <formula>0</formula>
    </cfRule>
  </conditionalFormatting>
  <conditionalFormatting sqref="AC26:AC27">
    <cfRule type="cellIs" dxfId="11" priority="10" operator="equal">
      <formula>0</formula>
    </cfRule>
  </conditionalFormatting>
  <conditionalFormatting sqref="AD23:AG23">
    <cfRule type="cellIs" dxfId="10" priority="6" operator="equal">
      <formula>0</formula>
    </cfRule>
  </conditionalFormatting>
  <conditionalFormatting sqref="X21">
    <cfRule type="cellIs" dxfId="9" priority="7" operator="equal">
      <formula>0</formula>
    </cfRule>
  </conditionalFormatting>
  <conditionalFormatting sqref="AC23">
    <cfRule type="cellIs" dxfId="8" priority="5" operator="equal">
      <formula>0</formula>
    </cfRule>
  </conditionalFormatting>
  <conditionalFormatting sqref="AD22:AG22 X25:AB25 AC20:AG20">
    <cfRule type="cellIs" dxfId="7" priority="14" operator="equal">
      <formula>0</formula>
    </cfRule>
  </conditionalFormatting>
  <conditionalFormatting sqref="X24:AB27">
    <cfRule type="cellIs" dxfId="6" priority="12" operator="equal">
      <formula>0</formula>
    </cfRule>
  </conditionalFormatting>
  <conditionalFormatting sqref="AC22">
    <cfRule type="cellIs" dxfId="5" priority="11" operator="equal">
      <formula>0</formula>
    </cfRule>
  </conditionalFormatting>
  <conditionalFormatting sqref="Y22:AB22 Y20:AB20">
    <cfRule type="cellIs" dxfId="4" priority="9" operator="equal">
      <formula>0</formula>
    </cfRule>
  </conditionalFormatting>
  <conditionalFormatting sqref="Y21:AB21">
    <cfRule type="cellIs" dxfId="3" priority="8" operator="equal">
      <formula>0</formula>
    </cfRule>
  </conditionalFormatting>
  <conditionalFormatting sqref="X22">
    <cfRule type="cellIs" dxfId="2" priority="4" operator="equal">
      <formula>0</formula>
    </cfRule>
  </conditionalFormatting>
  <conditionalFormatting sqref="X23:AB23">
    <cfRule type="cellIs" dxfId="1" priority="2" operator="equal">
      <formula>0</formula>
    </cfRule>
  </conditionalFormatting>
  <conditionalFormatting sqref="AH29:AL29">
    <cfRule type="cellIs" dxfId="0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E7876C936AFB48BEF9DC9F0391988D" ma:contentTypeVersion="4" ma:contentTypeDescription="Utwórz nowy dokument." ma:contentTypeScope="" ma:versionID="db94128637ee99cbe7d969451f806cdb">
  <xsd:schema xmlns:xsd="http://www.w3.org/2001/XMLSchema" xmlns:xs="http://www.w3.org/2001/XMLSchema" xmlns:p="http://schemas.microsoft.com/office/2006/metadata/properties" xmlns:ns2="e7d18f6d-6f98-4dfe-a846-a10c5bd4c6ef" xmlns:ns3="78f7350a-ef50-492f-b077-c8cf23a5da27" targetNamespace="http://schemas.microsoft.com/office/2006/metadata/properties" ma:root="true" ma:fieldsID="825faf48fbf644c3812455ccd71a8abe" ns2:_="" ns3:_="">
    <xsd:import namespace="e7d18f6d-6f98-4dfe-a846-a10c5bd4c6ef"/>
    <xsd:import namespace="78f7350a-ef50-492f-b077-c8cf23a5d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18f6d-6f98-4dfe-a846-a10c5bd4c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f7350a-ef50-492f-b077-c8cf23a5d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991D5-18EE-49B0-804C-5B63FA1DB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d18f6d-6f98-4dfe-a846-a10c5bd4c6ef"/>
    <ds:schemaRef ds:uri="78f7350a-ef50-492f-b077-c8cf23a5d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70E533-CB84-4FA1-8EBC-7A1A5BB4B5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79BC1A-C422-48E2-9FE5-5965754AF7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PPiT</vt:lpstr>
      <vt:lpstr>UiSM</vt:lpstr>
      <vt:lpstr>ZPP</vt:lpstr>
      <vt:lpstr>Główny!Obszar_wydruku</vt:lpstr>
      <vt:lpstr>PPiT!Obszar_wydruku</vt:lpstr>
      <vt:lpstr>UiSM!Obszar_wydruku</vt:lpstr>
      <vt:lpstr>ZPP!Obszar_wydruku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Monika Kopeć</cp:lastModifiedBy>
  <cp:revision>21</cp:revision>
  <dcterms:created xsi:type="dcterms:W3CDTF">2017-12-01T06:38:47Z</dcterms:created>
  <dcterms:modified xsi:type="dcterms:W3CDTF">2022-11-16T12:04:23Z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0x010100ADE7876C936AFB48BEF9DC9F0391988D</vt:lpwstr>
  </property>
</Properties>
</file>