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1-24 US Informatyka II stopień\"/>
    </mc:Choice>
  </mc:AlternateContent>
  <xr:revisionPtr revIDLastSave="0" documentId="13_ncr:1_{6707CF5C-5894-42C1-AD29-1408D04069D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 Informatyka ST" sheetId="1" r:id="rId1"/>
  </sheets>
  <definedNames>
    <definedName name="_xlnm.Print_Area" localSheetId="0">'Plan Informatyka ST'!$A$1:$X$61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" i="1" l="1"/>
  <c r="W55" i="1"/>
  <c r="V55" i="1"/>
  <c r="U55" i="1"/>
  <c r="T55" i="1"/>
  <c r="S55" i="1"/>
  <c r="X54" i="1"/>
  <c r="W54" i="1"/>
  <c r="V54" i="1"/>
  <c r="U54" i="1"/>
  <c r="T54" i="1"/>
  <c r="S54" i="1"/>
  <c r="X53" i="1"/>
  <c r="W53" i="1"/>
  <c r="V53" i="1"/>
  <c r="U53" i="1"/>
  <c r="S53" i="1" s="1"/>
  <c r="T53" i="1"/>
  <c r="X52" i="1"/>
  <c r="W52" i="1"/>
  <c r="V52" i="1"/>
  <c r="U52" i="1"/>
  <c r="S52" i="1" s="1"/>
  <c r="T52" i="1"/>
  <c r="X51" i="1"/>
  <c r="W51" i="1"/>
  <c r="V51" i="1"/>
  <c r="U51" i="1"/>
  <c r="T51" i="1"/>
  <c r="T48" i="1" s="1"/>
  <c r="S51" i="1"/>
  <c r="X50" i="1"/>
  <c r="W50" i="1"/>
  <c r="S50" i="1" s="1"/>
  <c r="V50" i="1"/>
  <c r="U50" i="1"/>
  <c r="T50" i="1"/>
  <c r="X49" i="1"/>
  <c r="X48" i="1" s="1"/>
  <c r="W49" i="1"/>
  <c r="W48" i="1" s="1"/>
  <c r="V49" i="1"/>
  <c r="U49" i="1"/>
  <c r="S49" i="1" s="1"/>
  <c r="T49" i="1"/>
  <c r="V48" i="1"/>
  <c r="U48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X25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6" i="1"/>
  <c r="U46" i="1"/>
  <c r="V46" i="1"/>
  <c r="W46" i="1"/>
  <c r="X46" i="1"/>
  <c r="T45" i="1"/>
  <c r="U45" i="1"/>
  <c r="V45" i="1"/>
  <c r="W45" i="1"/>
  <c r="X45" i="1"/>
  <c r="T47" i="1"/>
  <c r="U47" i="1"/>
  <c r="V47" i="1"/>
  <c r="W47" i="1"/>
  <c r="X47" i="1"/>
  <c r="T33" i="1"/>
  <c r="U33" i="1"/>
  <c r="V33" i="1"/>
  <c r="W33" i="1"/>
  <c r="X33" i="1"/>
  <c r="X32" i="1" s="1"/>
  <c r="T25" i="1"/>
  <c r="U25" i="1"/>
  <c r="V25" i="1"/>
  <c r="W25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R59" i="1"/>
  <c r="M59" i="1"/>
  <c r="H59" i="1"/>
  <c r="S48" i="1" l="1"/>
  <c r="S44" i="1"/>
  <c r="W32" i="1"/>
  <c r="V32" i="1"/>
  <c r="U32" i="1"/>
  <c r="T32" i="1"/>
  <c r="S45" i="1"/>
  <c r="S25" i="1"/>
  <c r="S35" i="1"/>
  <c r="V19" i="1"/>
  <c r="T19" i="1"/>
  <c r="S23" i="1" l="1"/>
  <c r="S22" i="1"/>
  <c r="S21" i="1" l="1"/>
  <c r="S20" i="1"/>
  <c r="X58" i="1" l="1"/>
  <c r="R61" i="1"/>
  <c r="M61" i="1"/>
  <c r="Q59" i="1"/>
  <c r="P59" i="1"/>
  <c r="O59" i="1"/>
  <c r="N59" i="1"/>
  <c r="L59" i="1"/>
  <c r="K59" i="1"/>
  <c r="J59" i="1"/>
  <c r="I59" i="1"/>
  <c r="E59" i="1"/>
  <c r="F59" i="1"/>
  <c r="G59" i="1"/>
  <c r="D59" i="1"/>
  <c r="X41" i="1"/>
  <c r="W41" i="1"/>
  <c r="V41" i="1"/>
  <c r="U41" i="1"/>
  <c r="T41" i="1"/>
  <c r="U58" i="1"/>
  <c r="W58" i="1"/>
  <c r="X57" i="1"/>
  <c r="W57" i="1"/>
  <c r="V57" i="1"/>
  <c r="V56" i="1" s="1"/>
  <c r="U57" i="1"/>
  <c r="T57" i="1"/>
  <c r="T56" i="1" s="1"/>
  <c r="X19" i="1"/>
  <c r="W19" i="1"/>
  <c r="U19" i="1"/>
  <c r="X14" i="1"/>
  <c r="U14" i="1"/>
  <c r="V14" i="1"/>
  <c r="W14" i="1"/>
  <c r="T14" i="1"/>
  <c r="S19" i="1" l="1"/>
  <c r="T24" i="1"/>
  <c r="S47" i="1"/>
  <c r="S28" i="1"/>
  <c r="S30" i="1"/>
  <c r="S29" i="1"/>
  <c r="S38" i="1"/>
  <c r="S37" i="1"/>
  <c r="U40" i="1"/>
  <c r="S46" i="1"/>
  <c r="S43" i="1"/>
  <c r="V40" i="1"/>
  <c r="V24" i="1"/>
  <c r="W24" i="1"/>
  <c r="W56" i="1"/>
  <c r="X24" i="1"/>
  <c r="S34" i="1"/>
  <c r="S39" i="1"/>
  <c r="S26" i="1"/>
  <c r="N60" i="1"/>
  <c r="N61" i="1" s="1"/>
  <c r="U56" i="1"/>
  <c r="S33" i="1"/>
  <c r="S27" i="1"/>
  <c r="U24" i="1"/>
  <c r="S31" i="1"/>
  <c r="S41" i="1"/>
  <c r="X56" i="1"/>
  <c r="I60" i="1"/>
  <c r="S36" i="1"/>
  <c r="S42" i="1"/>
  <c r="T40" i="1"/>
  <c r="X40" i="1"/>
  <c r="W40" i="1"/>
  <c r="S32" i="1" l="1"/>
  <c r="S24" i="1"/>
  <c r="S40" i="1"/>
  <c r="S16" i="1"/>
  <c r="S15" i="1"/>
  <c r="S14" i="1"/>
  <c r="S17" i="1"/>
  <c r="T13" i="1" l="1"/>
  <c r="U13" i="1"/>
  <c r="V13" i="1"/>
  <c r="W13" i="1"/>
  <c r="X13" i="1"/>
  <c r="S13" i="1" l="1"/>
  <c r="S57" i="1" l="1"/>
  <c r="S56" i="1" s="1"/>
  <c r="X18" i="1" l="1"/>
  <c r="X59" i="1" s="1"/>
  <c r="W18" i="1"/>
  <c r="W59" i="1" s="1"/>
  <c r="V18" i="1"/>
  <c r="V59" i="1" s="1"/>
  <c r="U18" i="1"/>
  <c r="U59" i="1" s="1"/>
  <c r="T18" i="1"/>
  <c r="T59" i="1" s="1"/>
  <c r="S18" i="1" l="1"/>
  <c r="X60" i="1" l="1"/>
  <c r="D60" i="1"/>
  <c r="D61" i="1" s="1"/>
  <c r="S59" i="1" l="1"/>
  <c r="S60" i="1" l="1"/>
  <c r="X61" i="1"/>
</calcChain>
</file>

<file path=xl/sharedStrings.xml><?xml version="1.0" encoding="utf-8"?>
<sst xmlns="http://schemas.openxmlformats.org/spreadsheetml/2006/main" count="124" uniqueCount="86">
  <si>
    <t xml:space="preserve">do Programu studiów na kierunku informatyka - studia drugiego stopnia o profilu praktycznym, </t>
  </si>
  <si>
    <t>obowiązuje I rok od r.a. 2024/2025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</si>
  <si>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</si>
  <si>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</si>
  <si>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</si>
  <si>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</si>
  <si>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</si>
  <si>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</si>
  <si>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</si>
  <si>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</si>
  <si>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</si>
  <si>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</si>
  <si>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</si>
  <si>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</si>
  <si>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</si>
  <si>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</si>
  <si>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</si>
  <si>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</si>
  <si>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</si>
  <si>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</si>
  <si>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</si>
  <si>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</si>
  <si>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</si>
  <si>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</si>
  <si>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</si>
  <si>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</si>
  <si>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</si>
  <si>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</si>
  <si>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Wprowadzenie do Lean manufacturing</t>
  </si>
  <si>
    <t>z. o. I</t>
  </si>
  <si>
    <t>B. Przedmioty kierunkowe</t>
  </si>
  <si>
    <t>Metody maszynowego uczenia w systemach analityczno-decyzyjnych</t>
  </si>
  <si>
    <t>E I</t>
  </si>
  <si>
    <t>Interaktywna grafika komputerowa</t>
  </si>
  <si>
    <t xml:space="preserve">z. o. I </t>
  </si>
  <si>
    <t>Operacje cyberbezpieczeństwa</t>
  </si>
  <si>
    <t>Analiza i modelowanie procesów informacyjnych w organizacji</t>
  </si>
  <si>
    <t>z. o. II</t>
  </si>
  <si>
    <t>Narzędzia e-commerce</t>
  </si>
  <si>
    <t>z. o. III</t>
  </si>
  <si>
    <t>C. Moduł obieralny: Inżynieria oprogramowania i baz danych</t>
  </si>
  <si>
    <t>E II</t>
  </si>
  <si>
    <t>Zaawansowana inżynieria oprogramowania</t>
  </si>
  <si>
    <t>z o. II</t>
  </si>
  <si>
    <t>Zapewnianie bezpieczeństwa systemów informatycznych</t>
  </si>
  <si>
    <t>Zaawansowane techniki programowania aplikacji</t>
  </si>
  <si>
    <t>z. o. II, E III</t>
  </si>
  <si>
    <t>Systemy zarządzania bazami danych</t>
  </si>
  <si>
    <t>z o. III</t>
  </si>
  <si>
    <t>Inteligentne, hybrydowe systemy wspomagania decyzji</t>
  </si>
  <si>
    <t>Zespołowe wytwarzanie oprogramowania</t>
  </si>
  <si>
    <t>C. Moduł obieralny: Programowanie urządzeń technicznych</t>
  </si>
  <si>
    <t>Systemy wbudowane</t>
  </si>
  <si>
    <t>Programowanie urządzeń czasu rzeczywistego</t>
  </si>
  <si>
    <t>Zapewnianie bezpieczeństwa urządzeń technicznych</t>
  </si>
  <si>
    <t>Modelowanie algorytmów sterowania</t>
  </si>
  <si>
    <t>Minikomputery klasy Raspberry PI</t>
  </si>
  <si>
    <t>Systemy rozproszone</t>
  </si>
  <si>
    <t>Zespołowy projekt sterowania wybranym urządzeniem</t>
  </si>
  <si>
    <t>C. Moduł obieralny: Sieci komputerowe i systemy teleinformatyczne</t>
  </si>
  <si>
    <t>Serwerowe systemy operacyjne</t>
  </si>
  <si>
    <t>Praktyczna budowa sieci LAN</t>
  </si>
  <si>
    <t xml:space="preserve">Zapewnienie bezpieczeństwem w systemach siecowych </t>
  </si>
  <si>
    <t xml:space="preserve">Zaawansowany routing </t>
  </si>
  <si>
    <t>Technologie satelitarne</t>
  </si>
  <si>
    <t>Sieci komputerowe WAN i internet - administracja i zarządzanie</t>
  </si>
  <si>
    <t>Technologie VPN</t>
  </si>
  <si>
    <t>C. Moduł obieralny: Cyberbezpieczeństwo</t>
  </si>
  <si>
    <t>Etyczny haker</t>
  </si>
  <si>
    <t>Bezpieczeństwo aplikacji webowych</t>
  </si>
  <si>
    <t>Zapewnienie bezpieczeństwa systemów informatycznych i sieci koputerowych</t>
  </si>
  <si>
    <t>Bezpieczeństwo nowoczesnych systemów operacyjnych</t>
  </si>
  <si>
    <t>Zaawansowane zagrożenia inżynierii społecznej w cyberprzestrzeni</t>
  </si>
  <si>
    <t>Algorytmy szfrujące i defryszfrujące w systemach przetwarzania danych</t>
  </si>
  <si>
    <t xml:space="preserve">Zaawansowane bezpieczeństwo sieci i VPN </t>
  </si>
  <si>
    <t>E. Dyplomowanie i praktyka</t>
  </si>
  <si>
    <t>Seminarium magisterskie</t>
  </si>
  <si>
    <t>z.o. II, III</t>
  </si>
  <si>
    <t xml:space="preserve">Praktyka </t>
  </si>
  <si>
    <t>z. II</t>
  </si>
  <si>
    <t>RAZEM</t>
  </si>
  <si>
    <t xml:space="preserve">PLAN  STUDIÓW NIESTACJONARNYCH  II  stopnia                 </t>
  </si>
  <si>
    <t>Załącznik nr 2</t>
  </si>
  <si>
    <t>z dnia 25 czerwca 2024 r.</t>
  </si>
  <si>
    <t>Zaawansowane bazu danych i hurtownie</t>
  </si>
  <si>
    <t>stanowiącego załącznik do Uchwały nr 31/000/2024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</si>
</sst>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b/>
      <sz val="9"/>
      <name val="Arial CE"/>
      <charset val="238"/>
    </font>
    <font>
      <sz val="7.5"/>
      <color theme="1"/>
      <name val="Arial CE"/>
      <charset val="238"/>
    </font>
    <font>
      <i/>
      <sz val="8"/>
      <color indexed="10"/>
      <name val="Arial CE"/>
      <charset val="238"/>
    </font>
    <font>
      <sz val="7.5"/>
      <color theme="1" tint="4.9989318521683403E-2"/>
      <name val="Arial CE"/>
      <charset val="238"/>
    </font>
    <font>
      <sz val="11"/>
      <color rgb="FFFF0000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u/>
      <sz val="11"/>
      <color rgb="FF000000"/>
      <name val="Czcionka tekstu podstawowego"/>
      <family val="2"/>
      <charset val="238"/>
    </font>
    <font>
      <sz val="7"/>
      <name val="Arial CE"/>
    </font>
    <font>
      <sz val="7.5"/>
      <name val="Arial CE"/>
    </font>
    <font>
      <sz val="8"/>
      <name val="Arial CE"/>
    </font>
    <font>
      <i/>
      <sz val="8"/>
      <name val="Arial CE"/>
    </font>
    <font>
      <b/>
      <sz val="8"/>
      <name val="Arial CE"/>
    </font>
    <font>
      <i/>
      <sz val="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/>
    <xf numFmtId="0" fontId="16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21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/>
    <xf numFmtId="0" fontId="11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0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65"/>
  <sheetViews>
    <sheetView tabSelected="1" zoomScaleNormal="100" workbookViewId="0">
      <selection activeCell="A3" sqref="A3:X3"/>
    </sheetView>
  </sheetViews>
  <sheetFormatPr defaultColWidth="8.875" defaultRowHeight="14.25"/>
  <cols>
    <col min="1" max="1" width="2.375" style="1" customWidth="1"/>
    <col min="2" max="2" width="39.625" style="22" customWidth="1"/>
    <col min="3" max="3" width="6.875" style="2" customWidth="1"/>
    <col min="4" max="7" width="3.125" style="3" customWidth="1"/>
    <col min="8" max="8" width="3.125" style="33" customWidth="1"/>
    <col min="9" max="12" width="3.125" style="3" customWidth="1"/>
    <col min="13" max="13" width="3.125" style="33" customWidth="1"/>
    <col min="14" max="17" width="3.125" style="4" customWidth="1"/>
    <col min="18" max="18" width="3.125" style="36" customWidth="1"/>
    <col min="19" max="19" width="5.125" style="5" customWidth="1"/>
    <col min="20" max="23" width="3.125" style="6" customWidth="1"/>
    <col min="24" max="24" width="3.125" style="37" customWidth="1"/>
    <col min="25" max="25" width="71.125" customWidth="1"/>
    <col min="26" max="36" width="7.625" customWidth="1"/>
    <col min="37" max="37" width="2.125" customWidth="1"/>
    <col min="38" max="38" width="1.625" customWidth="1"/>
    <col min="39" max="39" width="1.375" customWidth="1"/>
    <col min="40" max="40" width="1.5" customWidth="1"/>
    <col min="41" max="41" width="1.375" hidden="1" customWidth="1"/>
    <col min="42" max="44" width="7.625" hidden="1" customWidth="1"/>
    <col min="45" max="236" width="8.625" customWidth="1"/>
    <col min="237" max="237" width="2.375" customWidth="1"/>
    <col min="238" max="238" width="21" customWidth="1"/>
    <col min="239" max="239" width="6.875" customWidth="1"/>
    <col min="240" max="243" width="2.125" customWidth="1"/>
    <col min="244" max="244" width="2.375" customWidth="1"/>
    <col min="245" max="248" width="2.125" customWidth="1"/>
    <col min="249" max="249" width="2.375" customWidth="1"/>
    <col min="250" max="253" width="2.125" customWidth="1"/>
    <col min="254" max="254" width="2.375" customWidth="1"/>
    <col min="255" max="258" width="2.125" customWidth="1"/>
    <col min="259" max="259" width="2.375" customWidth="1"/>
    <col min="260" max="260" width="3.125" customWidth="1"/>
    <col min="261" max="261" width="2.125" customWidth="1"/>
    <col min="262" max="262" width="3.125" customWidth="1"/>
    <col min="263" max="264" width="2.125" customWidth="1"/>
    <col min="265" max="265" width="3" customWidth="1"/>
    <col min="266" max="266" width="1.5" customWidth="1"/>
    <col min="267" max="267" width="3.125" customWidth="1"/>
    <col min="268" max="268" width="2.125" customWidth="1"/>
    <col min="269" max="269" width="3" customWidth="1"/>
    <col min="270" max="270" width="2.375" customWidth="1"/>
    <col min="271" max="272" width="2.125" customWidth="1"/>
    <col min="273" max="273" width="2.375" customWidth="1"/>
    <col min="274" max="274" width="2.125" customWidth="1"/>
    <col min="275" max="275" width="6.125" customWidth="1"/>
    <col min="276" max="276" width="4.125" customWidth="1"/>
    <col min="277" max="280" width="3.125" customWidth="1"/>
    <col min="281" max="281" width="0.125" customWidth="1"/>
    <col min="282" max="292" width="10.5" hidden="1" customWidth="1"/>
    <col min="293" max="293" width="2.125" customWidth="1"/>
    <col min="294" max="294" width="1.625" customWidth="1"/>
    <col min="295" max="295" width="1.375" customWidth="1"/>
    <col min="296" max="296" width="1.5" customWidth="1"/>
    <col min="297" max="300" width="10.5" hidden="1" customWidth="1"/>
    <col min="301" max="492" width="8.625" customWidth="1"/>
    <col min="493" max="493" width="2.375" customWidth="1"/>
    <col min="494" max="494" width="21" customWidth="1"/>
    <col min="495" max="495" width="6.875" customWidth="1"/>
    <col min="496" max="499" width="2.125" customWidth="1"/>
    <col min="500" max="500" width="2.375" customWidth="1"/>
    <col min="501" max="504" width="2.125" customWidth="1"/>
    <col min="505" max="505" width="2.375" customWidth="1"/>
    <col min="506" max="509" width="2.125" customWidth="1"/>
    <col min="510" max="510" width="2.375" customWidth="1"/>
    <col min="511" max="514" width="2.125" customWidth="1"/>
    <col min="515" max="515" width="2.375" customWidth="1"/>
    <col min="516" max="516" width="3.125" customWidth="1"/>
    <col min="517" max="517" width="2.125" customWidth="1"/>
    <col min="518" max="518" width="3.125" customWidth="1"/>
    <col min="519" max="520" width="2.125" customWidth="1"/>
    <col min="521" max="521" width="3" customWidth="1"/>
    <col min="522" max="522" width="1.5" customWidth="1"/>
    <col min="523" max="523" width="3.125" customWidth="1"/>
    <col min="524" max="524" width="2.125" customWidth="1"/>
    <col min="525" max="525" width="3" customWidth="1"/>
    <col min="526" max="526" width="2.375" customWidth="1"/>
    <col min="527" max="528" width="2.125" customWidth="1"/>
    <col min="529" max="529" width="2.375" customWidth="1"/>
    <col min="530" max="530" width="2.125" customWidth="1"/>
    <col min="531" max="531" width="6.125" customWidth="1"/>
    <col min="532" max="532" width="4.125" customWidth="1"/>
    <col min="533" max="536" width="3.125" customWidth="1"/>
    <col min="537" max="537" width="0.125" customWidth="1"/>
    <col min="538" max="548" width="10.5" hidden="1" customWidth="1"/>
    <col min="549" max="549" width="2.125" customWidth="1"/>
    <col min="550" max="550" width="1.625" customWidth="1"/>
    <col min="551" max="551" width="1.375" customWidth="1"/>
    <col min="552" max="552" width="1.5" customWidth="1"/>
    <col min="553" max="556" width="10.5" hidden="1" customWidth="1"/>
    <col min="557" max="748" width="8.625" customWidth="1"/>
    <col min="749" max="749" width="2.375" customWidth="1"/>
    <col min="750" max="750" width="21" customWidth="1"/>
    <col min="751" max="751" width="6.875" customWidth="1"/>
    <col min="752" max="755" width="2.125" customWidth="1"/>
    <col min="756" max="756" width="2.375" customWidth="1"/>
    <col min="757" max="760" width="2.125" customWidth="1"/>
    <col min="761" max="761" width="2.375" customWidth="1"/>
    <col min="762" max="765" width="2.125" customWidth="1"/>
    <col min="766" max="766" width="2.375" customWidth="1"/>
    <col min="767" max="770" width="2.125" customWidth="1"/>
    <col min="771" max="771" width="2.375" customWidth="1"/>
    <col min="772" max="772" width="3.125" customWidth="1"/>
    <col min="773" max="773" width="2.125" customWidth="1"/>
    <col min="774" max="774" width="3.125" customWidth="1"/>
    <col min="775" max="776" width="2.125" customWidth="1"/>
    <col min="777" max="777" width="3" customWidth="1"/>
    <col min="778" max="778" width="1.5" customWidth="1"/>
    <col min="779" max="779" width="3.125" customWidth="1"/>
    <col min="780" max="780" width="2.125" customWidth="1"/>
    <col min="781" max="781" width="3" customWidth="1"/>
    <col min="782" max="782" width="2.375" customWidth="1"/>
    <col min="783" max="784" width="2.125" customWidth="1"/>
    <col min="785" max="785" width="2.375" customWidth="1"/>
    <col min="786" max="786" width="2.125" customWidth="1"/>
    <col min="787" max="787" width="6.125" customWidth="1"/>
    <col min="788" max="788" width="4.125" customWidth="1"/>
    <col min="789" max="792" width="3.125" customWidth="1"/>
    <col min="793" max="793" width="0.125" customWidth="1"/>
    <col min="794" max="804" width="10.5" hidden="1" customWidth="1"/>
    <col min="805" max="805" width="2.125" customWidth="1"/>
    <col min="806" max="806" width="1.625" customWidth="1"/>
    <col min="807" max="807" width="1.375" customWidth="1"/>
    <col min="808" max="808" width="1.5" customWidth="1"/>
    <col min="809" max="812" width="10.5" hidden="1" customWidth="1"/>
    <col min="813" max="1005" width="8.625" customWidth="1"/>
  </cols>
  <sheetData>
    <row r="1" spans="1:25">
      <c r="A1" s="103" t="s">
        <v>82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5">
      <c r="A3" s="103" t="s">
        <v>85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>
      <c r="A4" s="103" t="s">
        <v>83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5" ht="21.75" customHeight="1">
      <c r="A5" s="106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5" s="7" customFormat="1" ht="15" customHeight="1">
      <c r="A6" s="107" t="s">
        <v>81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5" s="7" customFormat="1" ht="15" customHeight="1">
      <c r="A7" s="104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5" ht="15" customHeight="1">
      <c r="A8" s="105" t="s">
        <v>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5" ht="15.75" customHeight="1"/>
    <row r="10" spans="1:25" s="8" customFormat="1" ht="12" customHeight="1">
      <c r="A10" s="84" t="s">
        <v>4</v>
      </c>
      <c r="B10" s="84" t="s">
        <v>5</v>
      </c>
      <c r="C10" s="85" t="s">
        <v>6</v>
      </c>
      <c r="D10" s="108" t="s">
        <v>7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 t="s">
        <v>8</v>
      </c>
      <c r="O10" s="108"/>
      <c r="P10" s="108"/>
      <c r="Q10" s="108"/>
      <c r="R10" s="108"/>
      <c r="S10" s="110" t="s">
        <v>9</v>
      </c>
      <c r="T10" s="111" t="s">
        <v>10</v>
      </c>
      <c r="U10" s="111"/>
      <c r="V10" s="111"/>
      <c r="W10" s="111"/>
      <c r="X10" s="83" t="s">
        <v>11</v>
      </c>
    </row>
    <row r="11" spans="1:25" s="8" customFormat="1" ht="10.5" customHeight="1">
      <c r="A11" s="84"/>
      <c r="B11" s="84"/>
      <c r="C11" s="85"/>
      <c r="D11" s="82" t="s">
        <v>12</v>
      </c>
      <c r="E11" s="82"/>
      <c r="F11" s="82"/>
      <c r="G11" s="82"/>
      <c r="H11" s="83" t="s">
        <v>11</v>
      </c>
      <c r="I11" s="82" t="s">
        <v>13</v>
      </c>
      <c r="J11" s="82"/>
      <c r="K11" s="82"/>
      <c r="L11" s="82"/>
      <c r="M11" s="83" t="s">
        <v>11</v>
      </c>
      <c r="N11" s="109" t="s">
        <v>14</v>
      </c>
      <c r="O11" s="109"/>
      <c r="P11" s="109"/>
      <c r="Q11" s="109"/>
      <c r="R11" s="83" t="s">
        <v>11</v>
      </c>
      <c r="S11" s="110"/>
      <c r="T11" s="111"/>
      <c r="U11" s="111"/>
      <c r="V11" s="111"/>
      <c r="W11" s="111"/>
      <c r="X11" s="83"/>
    </row>
    <row r="12" spans="1:25" s="9" customFormat="1" ht="19.5" customHeight="1">
      <c r="A12" s="84"/>
      <c r="B12" s="84"/>
      <c r="C12" s="85"/>
      <c r="D12" s="23" t="s">
        <v>15</v>
      </c>
      <c r="E12" s="23" t="s">
        <v>16</v>
      </c>
      <c r="F12" s="23" t="s">
        <v>17</v>
      </c>
      <c r="G12" s="23" t="s">
        <v>18</v>
      </c>
      <c r="H12" s="83"/>
      <c r="I12" s="23" t="s">
        <v>15</v>
      </c>
      <c r="J12" s="23" t="s">
        <v>16</v>
      </c>
      <c r="K12" s="23" t="s">
        <v>17</v>
      </c>
      <c r="L12" s="23" t="s">
        <v>18</v>
      </c>
      <c r="M12" s="83"/>
      <c r="N12" s="24" t="s">
        <v>15</v>
      </c>
      <c r="O12" s="24" t="s">
        <v>16</v>
      </c>
      <c r="P12" s="24" t="s">
        <v>17</v>
      </c>
      <c r="Q12" s="24" t="s">
        <v>18</v>
      </c>
      <c r="R12" s="83"/>
      <c r="S12" s="110"/>
      <c r="T12" s="25" t="s">
        <v>19</v>
      </c>
      <c r="U12" s="25" t="s">
        <v>20</v>
      </c>
      <c r="V12" s="25" t="s">
        <v>17</v>
      </c>
      <c r="W12" s="25" t="s">
        <v>18</v>
      </c>
      <c r="X12" s="83"/>
      <c r="Y12" s="69"/>
    </row>
    <row r="13" spans="1:25" s="10" customFormat="1" ht="20.100000000000001" customHeight="1">
      <c r="A13" s="81" t="s">
        <v>21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26">
        <f t="shared" ref="S13:X13" si="0">SUM(S14:S17)</f>
        <v>114</v>
      </c>
      <c r="T13" s="26">
        <f t="shared" si="0"/>
        <v>24</v>
      </c>
      <c r="U13" s="26">
        <f t="shared" si="0"/>
        <v>72</v>
      </c>
      <c r="V13" s="26">
        <f t="shared" si="0"/>
        <v>18</v>
      </c>
      <c r="W13" s="26">
        <f t="shared" si="0"/>
        <v>0</v>
      </c>
      <c r="X13" s="26">
        <f t="shared" si="0"/>
        <v>12</v>
      </c>
      <c r="Y13" s="70"/>
    </row>
    <row r="14" spans="1:25" ht="20.100000000000001" customHeight="1">
      <c r="A14" s="29">
        <v>1</v>
      </c>
      <c r="B14" s="40" t="s">
        <v>22</v>
      </c>
      <c r="C14" s="44" t="s">
        <v>23</v>
      </c>
      <c r="D14" s="51"/>
      <c r="E14" s="51">
        <v>18</v>
      </c>
      <c r="F14" s="51"/>
      <c r="G14" s="51"/>
      <c r="H14" s="52">
        <v>2</v>
      </c>
      <c r="I14" s="53"/>
      <c r="J14" s="53">
        <v>18</v>
      </c>
      <c r="K14" s="53"/>
      <c r="L14" s="53"/>
      <c r="M14" s="54">
        <v>2</v>
      </c>
      <c r="N14" s="55"/>
      <c r="O14" s="55">
        <v>18</v>
      </c>
      <c r="P14" s="55"/>
      <c r="Q14" s="55"/>
      <c r="R14" s="56">
        <v>2</v>
      </c>
      <c r="S14" s="43">
        <f>T14+U14+V14+W14</f>
        <v>54</v>
      </c>
      <c r="T14" s="30">
        <f>D14+I14+N14</f>
        <v>0</v>
      </c>
      <c r="U14" s="30">
        <f t="shared" ref="U14:W14" si="1">E14+J14+O14</f>
        <v>54</v>
      </c>
      <c r="V14" s="30">
        <f t="shared" si="1"/>
        <v>0</v>
      </c>
      <c r="W14" s="30">
        <f t="shared" si="1"/>
        <v>0</v>
      </c>
      <c r="X14" s="34">
        <f>H14+M14+R14</f>
        <v>6</v>
      </c>
      <c r="Y14" s="71"/>
    </row>
    <row r="15" spans="1:25" ht="20.100000000000001" customHeight="1">
      <c r="A15" s="29">
        <v>2</v>
      </c>
      <c r="B15" s="40" t="s">
        <v>24</v>
      </c>
      <c r="C15" s="44" t="s">
        <v>25</v>
      </c>
      <c r="D15" s="51">
        <v>4</v>
      </c>
      <c r="E15" s="51"/>
      <c r="F15" s="51"/>
      <c r="G15" s="51"/>
      <c r="H15" s="52">
        <v>0</v>
      </c>
      <c r="I15" s="53"/>
      <c r="J15" s="53"/>
      <c r="K15" s="53"/>
      <c r="L15" s="53"/>
      <c r="M15" s="54"/>
      <c r="N15" s="55"/>
      <c r="O15" s="55"/>
      <c r="P15" s="55"/>
      <c r="Q15" s="55"/>
      <c r="R15" s="56"/>
      <c r="S15" s="43">
        <f t="shared" ref="S15:S17" si="2">T15+U15+V15+W15</f>
        <v>4</v>
      </c>
      <c r="T15" s="30">
        <f>D15+I15+N15</f>
        <v>4</v>
      </c>
      <c r="U15" s="30">
        <f t="shared" ref="U15:W17" si="3">E15+J15+O15</f>
        <v>0</v>
      </c>
      <c r="V15" s="30">
        <f t="shared" si="3"/>
        <v>0</v>
      </c>
      <c r="W15" s="30">
        <f t="shared" si="3"/>
        <v>0</v>
      </c>
      <c r="X15" s="34">
        <f>H15+M15+R15</f>
        <v>0</v>
      </c>
    </row>
    <row r="16" spans="1:25" ht="20.100000000000001" customHeight="1">
      <c r="A16" s="29">
        <v>3</v>
      </c>
      <c r="B16" s="40" t="s">
        <v>26</v>
      </c>
      <c r="C16" s="44" t="s">
        <v>27</v>
      </c>
      <c r="D16" s="51">
        <v>10</v>
      </c>
      <c r="E16" s="51"/>
      <c r="F16" s="51">
        <v>18</v>
      </c>
      <c r="G16" s="51"/>
      <c r="H16" s="52">
        <v>3</v>
      </c>
      <c r="I16" s="53"/>
      <c r="J16" s="53"/>
      <c r="K16" s="53"/>
      <c r="L16" s="53"/>
      <c r="M16" s="54"/>
      <c r="N16" s="55"/>
      <c r="O16" s="55"/>
      <c r="P16" s="55"/>
      <c r="Q16" s="55"/>
      <c r="R16" s="56"/>
      <c r="S16" s="43">
        <f t="shared" si="2"/>
        <v>28</v>
      </c>
      <c r="T16" s="30">
        <f>D16+I16+N16</f>
        <v>10</v>
      </c>
      <c r="U16" s="30">
        <f t="shared" si="3"/>
        <v>0</v>
      </c>
      <c r="V16" s="30">
        <f t="shared" si="3"/>
        <v>18</v>
      </c>
      <c r="W16" s="30">
        <f t="shared" si="3"/>
        <v>0</v>
      </c>
      <c r="X16" s="34">
        <f>H16+M16+R16</f>
        <v>3</v>
      </c>
    </row>
    <row r="17" spans="1:26" ht="20.100000000000001" customHeight="1">
      <c r="A17" s="29">
        <v>4</v>
      </c>
      <c r="B17" s="49" t="s">
        <v>28</v>
      </c>
      <c r="C17" s="44" t="s">
        <v>29</v>
      </c>
      <c r="D17" s="51">
        <v>10</v>
      </c>
      <c r="E17" s="51">
        <v>18</v>
      </c>
      <c r="F17" s="51"/>
      <c r="G17" s="51"/>
      <c r="H17" s="52">
        <v>3</v>
      </c>
      <c r="I17" s="53"/>
      <c r="J17" s="53"/>
      <c r="K17" s="53"/>
      <c r="L17" s="53"/>
      <c r="M17" s="54"/>
      <c r="N17" s="55"/>
      <c r="O17" s="55"/>
      <c r="P17" s="55"/>
      <c r="Q17" s="55"/>
      <c r="R17" s="56"/>
      <c r="S17" s="43">
        <f t="shared" si="2"/>
        <v>28</v>
      </c>
      <c r="T17" s="30">
        <f>D17+I17+N17</f>
        <v>10</v>
      </c>
      <c r="U17" s="30">
        <f t="shared" si="3"/>
        <v>18</v>
      </c>
      <c r="V17" s="30">
        <f t="shared" si="3"/>
        <v>0</v>
      </c>
      <c r="W17" s="30">
        <f t="shared" si="3"/>
        <v>0</v>
      </c>
      <c r="X17" s="34">
        <f>H17+M17+R17</f>
        <v>3</v>
      </c>
    </row>
    <row r="18" spans="1:26" ht="20.100000000000001" customHeight="1">
      <c r="A18" s="81" t="s">
        <v>30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26">
        <f t="shared" ref="S18:X18" si="4">SUM(S19:S23)</f>
        <v>180</v>
      </c>
      <c r="T18" s="26">
        <f t="shared" si="4"/>
        <v>70</v>
      </c>
      <c r="U18" s="26">
        <f t="shared" si="4"/>
        <v>0</v>
      </c>
      <c r="V18" s="26">
        <f t="shared" si="4"/>
        <v>90</v>
      </c>
      <c r="W18" s="26">
        <f t="shared" si="4"/>
        <v>20</v>
      </c>
      <c r="X18" s="26">
        <f t="shared" si="4"/>
        <v>21</v>
      </c>
    </row>
    <row r="19" spans="1:26" ht="20.100000000000001" customHeight="1">
      <c r="A19" s="29">
        <v>1</v>
      </c>
      <c r="B19" s="40" t="s">
        <v>31</v>
      </c>
      <c r="C19" s="44" t="s">
        <v>32</v>
      </c>
      <c r="D19" s="53">
        <v>10</v>
      </c>
      <c r="E19" s="53"/>
      <c r="F19" s="53">
        <v>18</v>
      </c>
      <c r="G19" s="53">
        <v>10</v>
      </c>
      <c r="H19" s="54">
        <v>4</v>
      </c>
      <c r="I19" s="53"/>
      <c r="J19" s="53"/>
      <c r="K19" s="53"/>
      <c r="L19" s="53"/>
      <c r="M19" s="54"/>
      <c r="N19" s="55"/>
      <c r="O19" s="55"/>
      <c r="P19" s="55"/>
      <c r="Q19" s="55"/>
      <c r="R19" s="56"/>
      <c r="S19" s="43">
        <f>T19+U19+V19+W19</f>
        <v>38</v>
      </c>
      <c r="T19" s="30">
        <f>D19+I19+N19</f>
        <v>10</v>
      </c>
      <c r="U19" s="30">
        <f t="shared" ref="U19" si="5">E19+J19+O19</f>
        <v>0</v>
      </c>
      <c r="V19" s="30">
        <f>F19+K19+P19</f>
        <v>18</v>
      </c>
      <c r="W19" s="30">
        <f t="shared" ref="W19" si="6">G19+L19+Q19</f>
        <v>10</v>
      </c>
      <c r="X19" s="34">
        <f t="shared" ref="X19" si="7">H19+M19+R19</f>
        <v>4</v>
      </c>
      <c r="Y19" s="72"/>
      <c r="Z19" s="73"/>
    </row>
    <row r="20" spans="1:26" ht="20.100000000000001" customHeight="1">
      <c r="A20" s="29">
        <v>2</v>
      </c>
      <c r="B20" s="40" t="s">
        <v>33</v>
      </c>
      <c r="C20" s="44" t="s">
        <v>34</v>
      </c>
      <c r="D20" s="53">
        <v>15</v>
      </c>
      <c r="E20" s="53"/>
      <c r="F20" s="53">
        <v>18</v>
      </c>
      <c r="G20" s="53">
        <v>10</v>
      </c>
      <c r="H20" s="54">
        <v>5</v>
      </c>
      <c r="I20" s="53"/>
      <c r="J20" s="53"/>
      <c r="K20" s="53"/>
      <c r="L20" s="53"/>
      <c r="M20" s="54"/>
      <c r="N20" s="55"/>
      <c r="O20" s="55"/>
      <c r="P20" s="55"/>
      <c r="Q20" s="55"/>
      <c r="R20" s="56"/>
      <c r="S20" s="43">
        <f t="shared" ref="S20" si="8">T20+U20+V20+W20</f>
        <v>43</v>
      </c>
      <c r="T20" s="30">
        <f>D20+I20+N20</f>
        <v>15</v>
      </c>
      <c r="U20" s="30">
        <f>E20+J20+O20</f>
        <v>0</v>
      </c>
      <c r="V20" s="30">
        <f>F20+K20+P20</f>
        <v>18</v>
      </c>
      <c r="W20" s="30">
        <f t="shared" ref="W20:X23" si="9">G20+L20+Q20</f>
        <v>10</v>
      </c>
      <c r="X20" s="34">
        <f t="shared" si="9"/>
        <v>5</v>
      </c>
    </row>
    <row r="21" spans="1:26" ht="20.100000000000001" customHeight="1">
      <c r="A21" s="29">
        <v>3</v>
      </c>
      <c r="B21" s="40" t="s">
        <v>35</v>
      </c>
      <c r="C21" s="44" t="s">
        <v>29</v>
      </c>
      <c r="D21" s="53">
        <v>15</v>
      </c>
      <c r="E21" s="53"/>
      <c r="F21" s="53">
        <v>18</v>
      </c>
      <c r="G21" s="53"/>
      <c r="H21" s="67">
        <v>4</v>
      </c>
      <c r="I21" s="53"/>
      <c r="J21" s="53"/>
      <c r="K21" s="53"/>
      <c r="L21" s="53"/>
      <c r="M21" s="67"/>
      <c r="N21" s="55"/>
      <c r="O21" s="55"/>
      <c r="P21" s="55"/>
      <c r="Q21" s="55"/>
      <c r="R21" s="68"/>
      <c r="S21" s="43">
        <f>T21+U21+V21+W21</f>
        <v>33</v>
      </c>
      <c r="T21" s="30">
        <f>D21+I21+N21</f>
        <v>15</v>
      </c>
      <c r="U21" s="30">
        <f>E21+J21+O21</f>
        <v>0</v>
      </c>
      <c r="V21" s="30">
        <f>F21+K21+P21</f>
        <v>18</v>
      </c>
      <c r="W21" s="30">
        <f t="shared" si="9"/>
        <v>0</v>
      </c>
      <c r="X21" s="34">
        <f t="shared" si="9"/>
        <v>4</v>
      </c>
    </row>
    <row r="22" spans="1:26" ht="20.100000000000001" customHeight="1">
      <c r="A22" s="29">
        <v>4</v>
      </c>
      <c r="B22" s="40" t="s">
        <v>36</v>
      </c>
      <c r="C22" s="44" t="s">
        <v>37</v>
      </c>
      <c r="D22" s="53"/>
      <c r="E22" s="53"/>
      <c r="F22" s="53"/>
      <c r="G22" s="53"/>
      <c r="H22" s="67"/>
      <c r="I22" s="53">
        <v>15</v>
      </c>
      <c r="J22" s="53"/>
      <c r="K22" s="53">
        <v>18</v>
      </c>
      <c r="L22" s="53"/>
      <c r="M22" s="67">
        <v>4</v>
      </c>
      <c r="N22" s="55"/>
      <c r="O22" s="55"/>
      <c r="P22" s="55"/>
      <c r="Q22" s="55"/>
      <c r="R22" s="68"/>
      <c r="S22" s="43">
        <f t="shared" ref="S22:S23" si="10">T22+U22+V22+W22</f>
        <v>33</v>
      </c>
      <c r="T22" s="30">
        <f>D22+I22+N22</f>
        <v>15</v>
      </c>
      <c r="U22" s="30">
        <f>E22+J22+O22</f>
        <v>0</v>
      </c>
      <c r="V22" s="30">
        <f>F22+K22+P22</f>
        <v>18</v>
      </c>
      <c r="W22" s="30">
        <f t="shared" si="9"/>
        <v>0</v>
      </c>
      <c r="X22" s="34">
        <f t="shared" si="9"/>
        <v>4</v>
      </c>
    </row>
    <row r="23" spans="1:26" ht="20.100000000000001" customHeight="1">
      <c r="A23" s="29">
        <v>5</v>
      </c>
      <c r="B23" s="40" t="s">
        <v>38</v>
      </c>
      <c r="C23" s="44" t="s">
        <v>39</v>
      </c>
      <c r="D23" s="53"/>
      <c r="E23" s="53"/>
      <c r="F23" s="53"/>
      <c r="G23" s="53"/>
      <c r="H23" s="67"/>
      <c r="I23" s="53"/>
      <c r="J23" s="53"/>
      <c r="K23" s="53"/>
      <c r="L23" s="53"/>
      <c r="M23" s="67"/>
      <c r="N23" s="55">
        <v>15</v>
      </c>
      <c r="O23" s="55"/>
      <c r="P23" s="55">
        <v>18</v>
      </c>
      <c r="Q23" s="55"/>
      <c r="R23" s="68">
        <v>4</v>
      </c>
      <c r="S23" s="43">
        <f t="shared" si="10"/>
        <v>33</v>
      </c>
      <c r="T23" s="30">
        <f>D23+I23+N23</f>
        <v>15</v>
      </c>
      <c r="U23" s="30">
        <f>E23+J23+O23</f>
        <v>0</v>
      </c>
      <c r="V23" s="30">
        <f>F23+K23+P23</f>
        <v>18</v>
      </c>
      <c r="W23" s="30">
        <f t="shared" si="9"/>
        <v>0</v>
      </c>
      <c r="X23" s="34">
        <f t="shared" si="9"/>
        <v>4</v>
      </c>
    </row>
    <row r="24" spans="1:26" ht="20.100000000000001" customHeight="1">
      <c r="A24" s="81" t="s">
        <v>40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26">
        <f t="shared" ref="S24:X24" si="11">SUM(S25:S31)</f>
        <v>266</v>
      </c>
      <c r="T24" s="26">
        <f t="shared" si="11"/>
        <v>90</v>
      </c>
      <c r="U24" s="26">
        <f t="shared" si="11"/>
        <v>0</v>
      </c>
      <c r="V24" s="26">
        <f t="shared" si="11"/>
        <v>136</v>
      </c>
      <c r="W24" s="26">
        <f t="shared" si="11"/>
        <v>40</v>
      </c>
      <c r="X24" s="26">
        <f t="shared" si="11"/>
        <v>27</v>
      </c>
    </row>
    <row r="25" spans="1:26" ht="20.100000000000001" customHeight="1">
      <c r="A25" s="29">
        <v>1</v>
      </c>
      <c r="B25" s="48" t="s">
        <v>84</v>
      </c>
      <c r="C25" s="44" t="s">
        <v>41</v>
      </c>
      <c r="D25" s="53"/>
      <c r="E25" s="53"/>
      <c r="F25" s="53"/>
      <c r="G25" s="53"/>
      <c r="H25" s="67"/>
      <c r="I25" s="53">
        <v>10</v>
      </c>
      <c r="J25" s="53"/>
      <c r="K25" s="53">
        <v>18</v>
      </c>
      <c r="L25" s="53">
        <v>10</v>
      </c>
      <c r="M25" s="67">
        <v>4</v>
      </c>
      <c r="N25" s="55"/>
      <c r="O25" s="55"/>
      <c r="P25" s="55"/>
      <c r="Q25" s="55"/>
      <c r="R25" s="68"/>
      <c r="S25" s="43">
        <f>T25+U25+V25+W25</f>
        <v>38</v>
      </c>
      <c r="T25" s="30">
        <f>D25+I25+N25</f>
        <v>10</v>
      </c>
      <c r="U25" s="30">
        <f>E25+J25+O25</f>
        <v>0</v>
      </c>
      <c r="V25" s="30">
        <f>F25+K25+P25</f>
        <v>18</v>
      </c>
      <c r="W25" s="30">
        <f>G25+L25+Q25</f>
        <v>10</v>
      </c>
      <c r="X25" s="34">
        <f>H25+M25+R25</f>
        <v>4</v>
      </c>
    </row>
    <row r="26" spans="1:26" ht="20.100000000000001" customHeight="1">
      <c r="A26" s="29">
        <v>2</v>
      </c>
      <c r="B26" s="50" t="s">
        <v>42</v>
      </c>
      <c r="C26" s="44" t="s">
        <v>43</v>
      </c>
      <c r="D26" s="53"/>
      <c r="E26" s="53"/>
      <c r="F26" s="53"/>
      <c r="G26" s="53"/>
      <c r="H26" s="54"/>
      <c r="I26" s="53">
        <v>15</v>
      </c>
      <c r="J26" s="53"/>
      <c r="K26" s="53">
        <v>18</v>
      </c>
      <c r="L26" s="53"/>
      <c r="M26" s="54">
        <v>3</v>
      </c>
      <c r="N26" s="55"/>
      <c r="O26" s="55"/>
      <c r="P26" s="55"/>
      <c r="Q26" s="55"/>
      <c r="R26" s="56"/>
      <c r="S26" s="43">
        <f t="shared" ref="S26:S31" si="12">T26+U26+V26+W26</f>
        <v>33</v>
      </c>
      <c r="T26" s="30">
        <f t="shared" ref="T26:T31" si="13">D26+I26+N26</f>
        <v>15</v>
      </c>
      <c r="U26" s="30">
        <f t="shared" ref="U26:U31" si="14">E26+J26+O26</f>
        <v>0</v>
      </c>
      <c r="V26" s="30">
        <f t="shared" ref="V26:V31" si="15">F26+K26+P26</f>
        <v>18</v>
      </c>
      <c r="W26" s="30">
        <f t="shared" ref="W26:W31" si="16">G26+L26+Q26</f>
        <v>0</v>
      </c>
      <c r="X26" s="34">
        <f t="shared" ref="X26:X31" si="17">H26+M26+R26</f>
        <v>3</v>
      </c>
      <c r="Y26" s="72"/>
    </row>
    <row r="27" spans="1:26" ht="20.100000000000001" customHeight="1">
      <c r="A27" s="29">
        <v>3</v>
      </c>
      <c r="B27" s="40" t="s">
        <v>44</v>
      </c>
      <c r="C27" s="44" t="s">
        <v>41</v>
      </c>
      <c r="D27" s="53"/>
      <c r="E27" s="53"/>
      <c r="F27" s="53"/>
      <c r="G27" s="53"/>
      <c r="H27" s="54"/>
      <c r="I27" s="53">
        <v>15</v>
      </c>
      <c r="J27" s="53"/>
      <c r="K27" s="53">
        <v>18</v>
      </c>
      <c r="L27" s="53"/>
      <c r="M27" s="54">
        <v>3</v>
      </c>
      <c r="N27" s="55"/>
      <c r="O27" s="55"/>
      <c r="P27" s="55"/>
      <c r="Q27" s="55"/>
      <c r="R27" s="56"/>
      <c r="S27" s="43">
        <f t="shared" si="12"/>
        <v>33</v>
      </c>
      <c r="T27" s="30">
        <f t="shared" si="13"/>
        <v>15</v>
      </c>
      <c r="U27" s="30">
        <f t="shared" si="14"/>
        <v>0</v>
      </c>
      <c r="V27" s="30">
        <f t="shared" si="15"/>
        <v>18</v>
      </c>
      <c r="W27" s="30">
        <f t="shared" si="16"/>
        <v>0</v>
      </c>
      <c r="X27" s="34">
        <f t="shared" si="17"/>
        <v>3</v>
      </c>
    </row>
    <row r="28" spans="1:26" ht="20.100000000000001" customHeight="1">
      <c r="A28" s="29">
        <v>4</v>
      </c>
      <c r="B28" s="48" t="s">
        <v>45</v>
      </c>
      <c r="C28" s="44" t="s">
        <v>46</v>
      </c>
      <c r="D28" s="53"/>
      <c r="E28" s="53"/>
      <c r="F28" s="53"/>
      <c r="G28" s="53"/>
      <c r="H28" s="54"/>
      <c r="I28" s="53">
        <v>10</v>
      </c>
      <c r="J28" s="53"/>
      <c r="K28" s="53">
        <v>18</v>
      </c>
      <c r="L28" s="53">
        <v>10</v>
      </c>
      <c r="M28" s="54">
        <v>4</v>
      </c>
      <c r="N28" s="55">
        <v>10</v>
      </c>
      <c r="O28" s="55"/>
      <c r="P28" s="55">
        <v>18</v>
      </c>
      <c r="Q28" s="55">
        <v>10</v>
      </c>
      <c r="R28" s="56">
        <v>4</v>
      </c>
      <c r="S28" s="43">
        <f>T28+U28+V28+W28</f>
        <v>76</v>
      </c>
      <c r="T28" s="30">
        <f t="shared" si="13"/>
        <v>20</v>
      </c>
      <c r="U28" s="30">
        <f t="shared" si="14"/>
        <v>0</v>
      </c>
      <c r="V28" s="30">
        <f t="shared" si="15"/>
        <v>36</v>
      </c>
      <c r="W28" s="30">
        <f t="shared" si="16"/>
        <v>20</v>
      </c>
      <c r="X28" s="34">
        <f t="shared" si="17"/>
        <v>8</v>
      </c>
    </row>
    <row r="29" spans="1:26" ht="20.100000000000001" customHeight="1">
      <c r="A29" s="29">
        <v>5</v>
      </c>
      <c r="B29" s="48" t="s">
        <v>47</v>
      </c>
      <c r="C29" s="44" t="s">
        <v>48</v>
      </c>
      <c r="D29" s="53"/>
      <c r="E29" s="53"/>
      <c r="F29" s="53"/>
      <c r="G29" s="53"/>
      <c r="H29" s="54"/>
      <c r="I29" s="53"/>
      <c r="J29" s="53"/>
      <c r="K29" s="53"/>
      <c r="L29" s="53"/>
      <c r="M29" s="54"/>
      <c r="N29" s="55">
        <v>10</v>
      </c>
      <c r="O29" s="55"/>
      <c r="P29" s="55">
        <v>10</v>
      </c>
      <c r="Q29" s="55"/>
      <c r="R29" s="56">
        <v>2</v>
      </c>
      <c r="S29" s="43">
        <f>T29+U29+V29+W29</f>
        <v>20</v>
      </c>
      <c r="T29" s="30">
        <f t="shared" si="13"/>
        <v>10</v>
      </c>
      <c r="U29" s="30">
        <f t="shared" si="14"/>
        <v>0</v>
      </c>
      <c r="V29" s="30">
        <f t="shared" si="15"/>
        <v>10</v>
      </c>
      <c r="W29" s="30">
        <f t="shared" si="16"/>
        <v>0</v>
      </c>
      <c r="X29" s="34">
        <f t="shared" si="17"/>
        <v>2</v>
      </c>
    </row>
    <row r="30" spans="1:26" ht="20.100000000000001" customHeight="1">
      <c r="A30" s="29">
        <v>6</v>
      </c>
      <c r="B30" s="48" t="s">
        <v>49</v>
      </c>
      <c r="C30" s="44" t="s">
        <v>23</v>
      </c>
      <c r="D30" s="53"/>
      <c r="E30" s="53"/>
      <c r="F30" s="53"/>
      <c r="G30" s="53"/>
      <c r="H30" s="54"/>
      <c r="I30" s="53"/>
      <c r="J30" s="53"/>
      <c r="K30" s="53"/>
      <c r="L30" s="53"/>
      <c r="M30" s="54"/>
      <c r="N30" s="55">
        <v>10</v>
      </c>
      <c r="O30" s="55"/>
      <c r="P30" s="55">
        <v>18</v>
      </c>
      <c r="Q30" s="55"/>
      <c r="R30" s="56">
        <v>3</v>
      </c>
      <c r="S30" s="43">
        <f t="shared" si="12"/>
        <v>28</v>
      </c>
      <c r="T30" s="30">
        <f t="shared" si="13"/>
        <v>10</v>
      </c>
      <c r="U30" s="30">
        <f t="shared" si="14"/>
        <v>0</v>
      </c>
      <c r="V30" s="30">
        <f t="shared" si="15"/>
        <v>18</v>
      </c>
      <c r="W30" s="30">
        <f t="shared" si="16"/>
        <v>0</v>
      </c>
      <c r="X30" s="34">
        <f t="shared" si="17"/>
        <v>3</v>
      </c>
      <c r="Y30" s="72"/>
    </row>
    <row r="31" spans="1:26" ht="20.100000000000001" customHeight="1">
      <c r="A31" s="29">
        <v>7</v>
      </c>
      <c r="B31" s="50" t="s">
        <v>50</v>
      </c>
      <c r="C31" s="44" t="s">
        <v>48</v>
      </c>
      <c r="D31" s="53"/>
      <c r="E31" s="53"/>
      <c r="F31" s="53"/>
      <c r="G31" s="53"/>
      <c r="H31" s="54"/>
      <c r="I31" s="53"/>
      <c r="J31" s="53"/>
      <c r="K31" s="53"/>
      <c r="L31" s="53"/>
      <c r="M31" s="54"/>
      <c r="N31" s="55">
        <v>10</v>
      </c>
      <c r="O31" s="55"/>
      <c r="P31" s="55">
        <v>18</v>
      </c>
      <c r="Q31" s="55">
        <v>10</v>
      </c>
      <c r="R31" s="56">
        <v>4</v>
      </c>
      <c r="S31" s="43">
        <f t="shared" si="12"/>
        <v>38</v>
      </c>
      <c r="T31" s="30">
        <f t="shared" si="13"/>
        <v>10</v>
      </c>
      <c r="U31" s="30">
        <f t="shared" si="14"/>
        <v>0</v>
      </c>
      <c r="V31" s="30">
        <f t="shared" si="15"/>
        <v>18</v>
      </c>
      <c r="W31" s="30">
        <f t="shared" si="16"/>
        <v>10</v>
      </c>
      <c r="X31" s="34">
        <f t="shared" si="17"/>
        <v>4</v>
      </c>
    </row>
    <row r="32" spans="1:26" ht="20.100000000000001" customHeight="1">
      <c r="A32" s="79" t="s">
        <v>51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26">
        <f t="shared" ref="S32:X32" si="18">SUM(S33:S39)</f>
        <v>256</v>
      </c>
      <c r="T32" s="26">
        <f t="shared" si="18"/>
        <v>80</v>
      </c>
      <c r="U32" s="26">
        <f t="shared" si="18"/>
        <v>0</v>
      </c>
      <c r="V32" s="26">
        <f t="shared" si="18"/>
        <v>136</v>
      </c>
      <c r="W32" s="26">
        <f t="shared" si="18"/>
        <v>40</v>
      </c>
      <c r="X32" s="26">
        <f t="shared" si="18"/>
        <v>27</v>
      </c>
      <c r="Y32" s="74"/>
    </row>
    <row r="33" spans="1:26" ht="20.100000000000001" customHeight="1">
      <c r="A33" s="29">
        <v>1</v>
      </c>
      <c r="B33" s="58" t="s">
        <v>52</v>
      </c>
      <c r="C33" s="44" t="s">
        <v>41</v>
      </c>
      <c r="D33" s="53"/>
      <c r="E33" s="53"/>
      <c r="F33" s="53"/>
      <c r="G33" s="53"/>
      <c r="H33" s="54"/>
      <c r="I33" s="53">
        <v>10</v>
      </c>
      <c r="J33" s="53"/>
      <c r="K33" s="53">
        <v>18</v>
      </c>
      <c r="L33" s="53">
        <v>10</v>
      </c>
      <c r="M33" s="54">
        <v>4</v>
      </c>
      <c r="N33" s="55"/>
      <c r="O33" s="55"/>
      <c r="P33" s="55"/>
      <c r="Q33" s="55"/>
      <c r="R33" s="56"/>
      <c r="S33" s="43">
        <f>T33+U33+V33+W33</f>
        <v>38</v>
      </c>
      <c r="T33" s="30">
        <f>D33+I33+N33</f>
        <v>10</v>
      </c>
      <c r="U33" s="30">
        <f>E33+J33+O33</f>
        <v>0</v>
      </c>
      <c r="V33" s="30">
        <f>F33+K33+P33</f>
        <v>18</v>
      </c>
      <c r="W33" s="30">
        <f>G33+L33+Q33</f>
        <v>10</v>
      </c>
      <c r="X33" s="34">
        <f>H33+M33+R33</f>
        <v>4</v>
      </c>
      <c r="Y33" s="72"/>
    </row>
    <row r="34" spans="1:26" ht="20.100000000000001" customHeight="1">
      <c r="A34" s="29">
        <v>2</v>
      </c>
      <c r="B34" s="46" t="s">
        <v>53</v>
      </c>
      <c r="C34" s="44" t="s">
        <v>43</v>
      </c>
      <c r="D34" s="53"/>
      <c r="E34" s="53"/>
      <c r="F34" s="53"/>
      <c r="G34" s="53"/>
      <c r="H34" s="54"/>
      <c r="I34" s="53">
        <v>10</v>
      </c>
      <c r="J34" s="53"/>
      <c r="K34" s="53">
        <v>18</v>
      </c>
      <c r="L34" s="53"/>
      <c r="M34" s="54">
        <v>3</v>
      </c>
      <c r="N34" s="55"/>
      <c r="O34" s="55"/>
      <c r="P34" s="55"/>
      <c r="Q34" s="55"/>
      <c r="R34" s="56"/>
      <c r="S34" s="43">
        <f>T34+U34+V34+W34</f>
        <v>28</v>
      </c>
      <c r="T34" s="30">
        <f t="shared" ref="T34:T39" si="19">D34+I34+N34</f>
        <v>10</v>
      </c>
      <c r="U34" s="30">
        <f t="shared" ref="U34:U39" si="20">E34+J34+O34</f>
        <v>0</v>
      </c>
      <c r="V34" s="30">
        <f t="shared" ref="V34:V39" si="21">F34+K34+P34</f>
        <v>18</v>
      </c>
      <c r="W34" s="30">
        <f t="shared" ref="W34:W39" si="22">G34+L34+Q34</f>
        <v>0</v>
      </c>
      <c r="X34" s="34">
        <f t="shared" ref="X34:X39" si="23">H34+M34+R34</f>
        <v>3</v>
      </c>
    </row>
    <row r="35" spans="1:26" ht="20.100000000000001" customHeight="1">
      <c r="A35" s="29">
        <v>3</v>
      </c>
      <c r="B35" s="57" t="s">
        <v>54</v>
      </c>
      <c r="C35" s="44" t="s">
        <v>41</v>
      </c>
      <c r="D35" s="53"/>
      <c r="E35" s="53"/>
      <c r="F35" s="53"/>
      <c r="G35" s="53"/>
      <c r="H35" s="54"/>
      <c r="I35" s="53">
        <v>10</v>
      </c>
      <c r="J35" s="53"/>
      <c r="K35" s="53">
        <v>18</v>
      </c>
      <c r="L35" s="53"/>
      <c r="M35" s="54">
        <v>3</v>
      </c>
      <c r="N35" s="55"/>
      <c r="O35" s="55"/>
      <c r="P35" s="55"/>
      <c r="Q35" s="55"/>
      <c r="R35" s="56"/>
      <c r="S35" s="43">
        <f t="shared" ref="S35:S39" si="24">T35+U35+V35+W35</f>
        <v>28</v>
      </c>
      <c r="T35" s="30">
        <f t="shared" si="19"/>
        <v>10</v>
      </c>
      <c r="U35" s="30">
        <f t="shared" si="20"/>
        <v>0</v>
      </c>
      <c r="V35" s="30">
        <f t="shared" si="21"/>
        <v>18</v>
      </c>
      <c r="W35" s="30">
        <f t="shared" si="22"/>
        <v>0</v>
      </c>
      <c r="X35" s="34">
        <f t="shared" si="23"/>
        <v>3</v>
      </c>
    </row>
    <row r="36" spans="1:26" ht="20.100000000000001" customHeight="1">
      <c r="A36" s="29">
        <v>4</v>
      </c>
      <c r="B36" s="46" t="s">
        <v>55</v>
      </c>
      <c r="C36" s="44" t="s">
        <v>46</v>
      </c>
      <c r="D36" s="53"/>
      <c r="E36" s="53"/>
      <c r="F36" s="53"/>
      <c r="G36" s="53"/>
      <c r="H36" s="54"/>
      <c r="I36" s="53">
        <v>10</v>
      </c>
      <c r="J36" s="53"/>
      <c r="K36" s="53">
        <v>18</v>
      </c>
      <c r="L36" s="53">
        <v>10</v>
      </c>
      <c r="M36" s="54">
        <v>4</v>
      </c>
      <c r="N36" s="55">
        <v>10</v>
      </c>
      <c r="O36" s="55"/>
      <c r="P36" s="55">
        <v>18</v>
      </c>
      <c r="Q36" s="55">
        <v>10</v>
      </c>
      <c r="R36" s="56">
        <v>4</v>
      </c>
      <c r="S36" s="43">
        <f>T36+U36+V36+W36</f>
        <v>76</v>
      </c>
      <c r="T36" s="30">
        <f t="shared" si="19"/>
        <v>20</v>
      </c>
      <c r="U36" s="30">
        <f t="shared" si="20"/>
        <v>0</v>
      </c>
      <c r="V36" s="30">
        <f t="shared" si="21"/>
        <v>36</v>
      </c>
      <c r="W36" s="30">
        <f t="shared" si="22"/>
        <v>20</v>
      </c>
      <c r="X36" s="34">
        <f t="shared" si="23"/>
        <v>8</v>
      </c>
    </row>
    <row r="37" spans="1:26" ht="20.100000000000001" customHeight="1">
      <c r="A37" s="29">
        <v>5</v>
      </c>
      <c r="B37" s="46" t="s">
        <v>56</v>
      </c>
      <c r="C37" s="44" t="s">
        <v>48</v>
      </c>
      <c r="D37" s="53"/>
      <c r="E37" s="53"/>
      <c r="F37" s="53"/>
      <c r="G37" s="53"/>
      <c r="H37" s="54"/>
      <c r="I37" s="53"/>
      <c r="J37" s="53"/>
      <c r="K37" s="53"/>
      <c r="L37" s="53"/>
      <c r="M37" s="54"/>
      <c r="N37" s="55">
        <v>10</v>
      </c>
      <c r="O37" s="55"/>
      <c r="P37" s="55">
        <v>10</v>
      </c>
      <c r="Q37" s="55"/>
      <c r="R37" s="56">
        <v>2</v>
      </c>
      <c r="S37" s="43">
        <f>T37+U37+V37+W37</f>
        <v>20</v>
      </c>
      <c r="T37" s="30">
        <f t="shared" si="19"/>
        <v>10</v>
      </c>
      <c r="U37" s="30">
        <f t="shared" si="20"/>
        <v>0</v>
      </c>
      <c r="V37" s="30">
        <f t="shared" si="21"/>
        <v>10</v>
      </c>
      <c r="W37" s="30">
        <f t="shared" si="22"/>
        <v>0</v>
      </c>
      <c r="X37" s="34">
        <f t="shared" si="23"/>
        <v>2</v>
      </c>
      <c r="Y37" s="72"/>
    </row>
    <row r="38" spans="1:26" ht="20.100000000000001" customHeight="1">
      <c r="A38" s="29">
        <v>6</v>
      </c>
      <c r="B38" s="46" t="s">
        <v>57</v>
      </c>
      <c r="C38" s="44" t="s">
        <v>23</v>
      </c>
      <c r="D38" s="53"/>
      <c r="E38" s="53"/>
      <c r="F38" s="53"/>
      <c r="G38" s="53"/>
      <c r="H38" s="54"/>
      <c r="I38" s="53"/>
      <c r="J38" s="53"/>
      <c r="K38" s="53"/>
      <c r="L38" s="53"/>
      <c r="M38" s="54"/>
      <c r="N38" s="55">
        <v>10</v>
      </c>
      <c r="O38" s="55"/>
      <c r="P38" s="55">
        <v>18</v>
      </c>
      <c r="Q38" s="55"/>
      <c r="R38" s="56">
        <v>3</v>
      </c>
      <c r="S38" s="43">
        <f t="shared" si="24"/>
        <v>28</v>
      </c>
      <c r="T38" s="30">
        <f t="shared" si="19"/>
        <v>10</v>
      </c>
      <c r="U38" s="30">
        <f t="shared" si="20"/>
        <v>0</v>
      </c>
      <c r="V38" s="30">
        <f t="shared" si="21"/>
        <v>18</v>
      </c>
      <c r="W38" s="30">
        <f t="shared" si="22"/>
        <v>0</v>
      </c>
      <c r="X38" s="34">
        <f t="shared" si="23"/>
        <v>3</v>
      </c>
    </row>
    <row r="39" spans="1:26" ht="20.100000000000001" customHeight="1">
      <c r="A39" s="29">
        <v>7</v>
      </c>
      <c r="B39" s="47" t="s">
        <v>58</v>
      </c>
      <c r="C39" s="44" t="s">
        <v>48</v>
      </c>
      <c r="D39" s="53"/>
      <c r="E39" s="53"/>
      <c r="F39" s="53"/>
      <c r="G39" s="53"/>
      <c r="H39" s="54"/>
      <c r="I39" s="53"/>
      <c r="J39" s="53"/>
      <c r="K39" s="53"/>
      <c r="L39" s="53"/>
      <c r="M39" s="54"/>
      <c r="N39" s="55">
        <v>10</v>
      </c>
      <c r="O39" s="55"/>
      <c r="P39" s="55">
        <v>18</v>
      </c>
      <c r="Q39" s="55">
        <v>10</v>
      </c>
      <c r="R39" s="56">
        <v>4</v>
      </c>
      <c r="S39" s="43">
        <f t="shared" si="24"/>
        <v>38</v>
      </c>
      <c r="T39" s="30">
        <f t="shared" si="19"/>
        <v>10</v>
      </c>
      <c r="U39" s="30">
        <f t="shared" si="20"/>
        <v>0</v>
      </c>
      <c r="V39" s="30">
        <f t="shared" si="21"/>
        <v>18</v>
      </c>
      <c r="W39" s="30">
        <f t="shared" si="22"/>
        <v>10</v>
      </c>
      <c r="X39" s="34">
        <f t="shared" si="23"/>
        <v>4</v>
      </c>
    </row>
    <row r="40" spans="1:26" ht="20.100000000000001" customHeight="1">
      <c r="A40" s="93" t="s">
        <v>59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26">
        <f t="shared" ref="S40:X40" si="25">SUM(S41:S47)</f>
        <v>256</v>
      </c>
      <c r="T40" s="26">
        <f t="shared" si="25"/>
        <v>80</v>
      </c>
      <c r="U40" s="26">
        <f t="shared" si="25"/>
        <v>0</v>
      </c>
      <c r="V40" s="26">
        <f t="shared" si="25"/>
        <v>136</v>
      </c>
      <c r="W40" s="26">
        <f t="shared" si="25"/>
        <v>40</v>
      </c>
      <c r="X40" s="26">
        <f t="shared" si="25"/>
        <v>27</v>
      </c>
    </row>
    <row r="41" spans="1:26" ht="20.100000000000001" customHeight="1">
      <c r="A41" s="29">
        <v>1</v>
      </c>
      <c r="B41" s="57" t="s">
        <v>60</v>
      </c>
      <c r="C41" s="44" t="s">
        <v>41</v>
      </c>
      <c r="D41" s="53"/>
      <c r="E41" s="53"/>
      <c r="F41" s="53"/>
      <c r="G41" s="53"/>
      <c r="H41" s="54"/>
      <c r="I41" s="53">
        <v>10</v>
      </c>
      <c r="J41" s="53"/>
      <c r="K41" s="53">
        <v>18</v>
      </c>
      <c r="L41" s="53">
        <v>10</v>
      </c>
      <c r="M41" s="54">
        <v>4</v>
      </c>
      <c r="N41" s="55"/>
      <c r="O41" s="55"/>
      <c r="P41" s="55"/>
      <c r="Q41" s="55"/>
      <c r="R41" s="56"/>
      <c r="S41" s="43">
        <f>T41+U41+V41+W41</f>
        <v>38</v>
      </c>
      <c r="T41" s="30">
        <f t="shared" ref="T41" si="26">D41+I41+N41</f>
        <v>10</v>
      </c>
      <c r="U41" s="30">
        <f t="shared" ref="U41" si="27">E41+J41+O41</f>
        <v>0</v>
      </c>
      <c r="V41" s="30">
        <f t="shared" ref="V41" si="28">F41+K41+P41</f>
        <v>18</v>
      </c>
      <c r="W41" s="30">
        <f t="shared" ref="W41" si="29">G41+L41+Q41</f>
        <v>10</v>
      </c>
      <c r="X41" s="34">
        <f t="shared" ref="X41" si="30">H41+M41+R41</f>
        <v>4</v>
      </c>
      <c r="Z41" s="73"/>
    </row>
    <row r="42" spans="1:26" ht="20.100000000000001" customHeight="1">
      <c r="A42" s="29">
        <v>2</v>
      </c>
      <c r="B42" s="57" t="s">
        <v>61</v>
      </c>
      <c r="C42" s="44" t="s">
        <v>43</v>
      </c>
      <c r="D42" s="53"/>
      <c r="E42" s="53"/>
      <c r="F42" s="53"/>
      <c r="G42" s="53"/>
      <c r="H42" s="54"/>
      <c r="I42" s="53">
        <v>10</v>
      </c>
      <c r="J42" s="53"/>
      <c r="K42" s="53">
        <v>18</v>
      </c>
      <c r="L42" s="53"/>
      <c r="M42" s="54">
        <v>3</v>
      </c>
      <c r="N42" s="55"/>
      <c r="O42" s="55"/>
      <c r="P42" s="55"/>
      <c r="Q42" s="55"/>
      <c r="R42" s="56"/>
      <c r="S42" s="43">
        <f t="shared" ref="S42:S47" si="31">T42+U42+V42+W42</f>
        <v>28</v>
      </c>
      <c r="T42" s="30">
        <f t="shared" ref="T42:X47" si="32">D42+I42+N42</f>
        <v>10</v>
      </c>
      <c r="U42" s="30">
        <f t="shared" si="32"/>
        <v>0</v>
      </c>
      <c r="V42" s="30">
        <f t="shared" si="32"/>
        <v>18</v>
      </c>
      <c r="W42" s="30">
        <f>G42+L42+Q42</f>
        <v>0</v>
      </c>
      <c r="X42" s="34">
        <f t="shared" si="32"/>
        <v>3</v>
      </c>
      <c r="Y42" s="72"/>
    </row>
    <row r="43" spans="1:26" ht="20.100000000000001" customHeight="1">
      <c r="A43" s="29">
        <v>3</v>
      </c>
      <c r="B43" s="57" t="s">
        <v>62</v>
      </c>
      <c r="C43" s="44" t="s">
        <v>41</v>
      </c>
      <c r="D43" s="53"/>
      <c r="E43" s="53"/>
      <c r="F43" s="53"/>
      <c r="G43" s="53"/>
      <c r="H43" s="54"/>
      <c r="I43" s="53">
        <v>10</v>
      </c>
      <c r="J43" s="53"/>
      <c r="K43" s="53">
        <v>18</v>
      </c>
      <c r="L43" s="53"/>
      <c r="M43" s="54">
        <v>3</v>
      </c>
      <c r="N43" s="55"/>
      <c r="O43" s="55"/>
      <c r="P43" s="55"/>
      <c r="Q43" s="55"/>
      <c r="R43" s="56"/>
      <c r="S43" s="43">
        <f t="shared" si="31"/>
        <v>28</v>
      </c>
      <c r="T43" s="30">
        <f t="shared" si="32"/>
        <v>10</v>
      </c>
      <c r="U43" s="30">
        <f t="shared" si="32"/>
        <v>0</v>
      </c>
      <c r="V43" s="30">
        <f t="shared" si="32"/>
        <v>18</v>
      </c>
      <c r="W43" s="30">
        <f t="shared" si="32"/>
        <v>0</v>
      </c>
      <c r="X43" s="34">
        <f t="shared" si="32"/>
        <v>3</v>
      </c>
      <c r="Y43" s="72"/>
    </row>
    <row r="44" spans="1:26" ht="20.100000000000001" customHeight="1">
      <c r="A44" s="29">
        <v>4</v>
      </c>
      <c r="B44" s="57" t="s">
        <v>63</v>
      </c>
      <c r="C44" s="44" t="s">
        <v>46</v>
      </c>
      <c r="D44" s="53"/>
      <c r="E44" s="53"/>
      <c r="F44" s="53"/>
      <c r="G44" s="53"/>
      <c r="H44" s="54"/>
      <c r="I44" s="53">
        <v>10</v>
      </c>
      <c r="J44" s="53"/>
      <c r="K44" s="53">
        <v>18</v>
      </c>
      <c r="L44" s="53">
        <v>10</v>
      </c>
      <c r="M44" s="54">
        <v>4</v>
      </c>
      <c r="N44" s="55">
        <v>10</v>
      </c>
      <c r="O44" s="55"/>
      <c r="P44" s="55">
        <v>18</v>
      </c>
      <c r="Q44" s="55">
        <v>10</v>
      </c>
      <c r="R44" s="56">
        <v>4</v>
      </c>
      <c r="S44" s="43">
        <f>T44+U44+V44+W44</f>
        <v>76</v>
      </c>
      <c r="T44" s="30">
        <f t="shared" si="32"/>
        <v>20</v>
      </c>
      <c r="U44" s="30">
        <f t="shared" si="32"/>
        <v>0</v>
      </c>
      <c r="V44" s="30">
        <f t="shared" si="32"/>
        <v>36</v>
      </c>
      <c r="W44" s="30">
        <f>G44+L44+Q44</f>
        <v>20</v>
      </c>
      <c r="X44" s="34">
        <f t="shared" si="32"/>
        <v>8</v>
      </c>
    </row>
    <row r="45" spans="1:26" ht="20.100000000000001" customHeight="1">
      <c r="A45" s="29">
        <v>5</v>
      </c>
      <c r="B45" s="57" t="s">
        <v>64</v>
      </c>
      <c r="C45" s="44" t="s">
        <v>39</v>
      </c>
      <c r="D45" s="53"/>
      <c r="E45" s="53"/>
      <c r="F45" s="53"/>
      <c r="G45" s="53"/>
      <c r="H45" s="54"/>
      <c r="I45" s="53"/>
      <c r="J45" s="53"/>
      <c r="K45" s="53"/>
      <c r="L45" s="53"/>
      <c r="M45" s="54"/>
      <c r="N45" s="55">
        <v>10</v>
      </c>
      <c r="O45" s="55"/>
      <c r="P45" s="55">
        <v>10</v>
      </c>
      <c r="Q45" s="55"/>
      <c r="R45" s="56">
        <v>2</v>
      </c>
      <c r="S45" s="43">
        <f t="shared" ref="S45" si="33">T45+U45+V45+W45</f>
        <v>20</v>
      </c>
      <c r="T45" s="30">
        <f t="shared" si="32"/>
        <v>10</v>
      </c>
      <c r="U45" s="30">
        <f t="shared" si="32"/>
        <v>0</v>
      </c>
      <c r="V45" s="30">
        <f t="shared" si="32"/>
        <v>10</v>
      </c>
      <c r="W45" s="30">
        <f t="shared" si="32"/>
        <v>0</v>
      </c>
      <c r="X45" s="34">
        <f t="shared" si="32"/>
        <v>2</v>
      </c>
    </row>
    <row r="46" spans="1:26" ht="20.100000000000001" customHeight="1">
      <c r="A46" s="29">
        <v>6</v>
      </c>
      <c r="B46" s="57" t="s">
        <v>65</v>
      </c>
      <c r="C46" s="44" t="s">
        <v>39</v>
      </c>
      <c r="D46" s="53"/>
      <c r="E46" s="53"/>
      <c r="F46" s="53"/>
      <c r="G46" s="53"/>
      <c r="H46" s="54"/>
      <c r="I46" s="53"/>
      <c r="J46" s="53"/>
      <c r="K46" s="53"/>
      <c r="L46" s="53"/>
      <c r="M46" s="54"/>
      <c r="N46" s="55">
        <v>10</v>
      </c>
      <c r="O46" s="55"/>
      <c r="P46" s="55">
        <v>18</v>
      </c>
      <c r="Q46" s="55"/>
      <c r="R46" s="56">
        <v>3</v>
      </c>
      <c r="S46" s="43">
        <f>T46+U46+V46+W46</f>
        <v>28</v>
      </c>
      <c r="T46" s="30">
        <f t="shared" si="32"/>
        <v>10</v>
      </c>
      <c r="U46" s="30">
        <f t="shared" si="32"/>
        <v>0</v>
      </c>
      <c r="V46" s="30">
        <f t="shared" si="32"/>
        <v>18</v>
      </c>
      <c r="W46" s="30">
        <f>G46+L46+Q46</f>
        <v>0</v>
      </c>
      <c r="X46" s="34">
        <f t="shared" si="32"/>
        <v>3</v>
      </c>
      <c r="Y46" s="75"/>
    </row>
    <row r="47" spans="1:26" ht="20.100000000000001" customHeight="1">
      <c r="A47" s="59">
        <v>7</v>
      </c>
      <c r="B47" s="60" t="s">
        <v>66</v>
      </c>
      <c r="C47" s="61" t="s">
        <v>23</v>
      </c>
      <c r="D47" s="62"/>
      <c r="E47" s="62"/>
      <c r="F47" s="62"/>
      <c r="G47" s="62"/>
      <c r="H47" s="63"/>
      <c r="I47" s="62"/>
      <c r="J47" s="62"/>
      <c r="K47" s="62"/>
      <c r="L47" s="62"/>
      <c r="M47" s="63"/>
      <c r="N47" s="64">
        <v>10</v>
      </c>
      <c r="O47" s="64"/>
      <c r="P47" s="64">
        <v>18</v>
      </c>
      <c r="Q47" s="64">
        <v>10</v>
      </c>
      <c r="R47" s="65">
        <v>4</v>
      </c>
      <c r="S47" s="43">
        <f t="shared" si="31"/>
        <v>38</v>
      </c>
      <c r="T47" s="30">
        <f t="shared" si="32"/>
        <v>10</v>
      </c>
      <c r="U47" s="30">
        <f t="shared" si="32"/>
        <v>0</v>
      </c>
      <c r="V47" s="30">
        <f t="shared" si="32"/>
        <v>18</v>
      </c>
      <c r="W47" s="30">
        <f t="shared" si="32"/>
        <v>10</v>
      </c>
      <c r="X47" s="34">
        <f t="shared" si="32"/>
        <v>4</v>
      </c>
    </row>
    <row r="48" spans="1:26" ht="20.100000000000001" customHeight="1">
      <c r="A48" s="76" t="s">
        <v>67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  <c r="S48" s="26">
        <f t="shared" ref="S48:X48" si="34">SUM(S49:S55)</f>
        <v>256</v>
      </c>
      <c r="T48" s="26">
        <f t="shared" si="34"/>
        <v>80</v>
      </c>
      <c r="U48" s="26">
        <f t="shared" si="34"/>
        <v>0</v>
      </c>
      <c r="V48" s="26">
        <f t="shared" si="34"/>
        <v>136</v>
      </c>
      <c r="W48" s="26">
        <f t="shared" si="34"/>
        <v>40</v>
      </c>
      <c r="X48" s="26">
        <f t="shared" si="34"/>
        <v>27</v>
      </c>
    </row>
    <row r="49" spans="1:26" ht="20.100000000000001" customHeight="1">
      <c r="A49" s="59">
        <v>1</v>
      </c>
      <c r="B49" s="60" t="s">
        <v>68</v>
      </c>
      <c r="C49" s="61" t="s">
        <v>41</v>
      </c>
      <c r="D49" s="62"/>
      <c r="E49" s="62"/>
      <c r="F49" s="62"/>
      <c r="G49" s="62"/>
      <c r="H49" s="63"/>
      <c r="I49" s="62">
        <v>10</v>
      </c>
      <c r="J49" s="62"/>
      <c r="K49" s="62">
        <v>18</v>
      </c>
      <c r="L49" s="62">
        <v>10</v>
      </c>
      <c r="M49" s="63">
        <v>4</v>
      </c>
      <c r="N49" s="64"/>
      <c r="O49" s="64"/>
      <c r="P49" s="64"/>
      <c r="Q49" s="64"/>
      <c r="R49" s="65"/>
      <c r="S49" s="43">
        <f>T49+U49+V49+W49</f>
        <v>38</v>
      </c>
      <c r="T49" s="30">
        <f t="shared" ref="T49:T55" si="35">D49+I49+N49</f>
        <v>10</v>
      </c>
      <c r="U49" s="30">
        <f t="shared" ref="U49:U55" si="36">E49+J49+O49</f>
        <v>0</v>
      </c>
      <c r="V49" s="30">
        <f t="shared" ref="V49:V55" si="37">F49+K49+P49</f>
        <v>18</v>
      </c>
      <c r="W49" s="30">
        <f t="shared" ref="W49" si="38">G49+L49+Q49</f>
        <v>10</v>
      </c>
      <c r="X49" s="34">
        <f t="shared" ref="X49:X55" si="39">H49+M49+R49</f>
        <v>4</v>
      </c>
      <c r="Z49" s="73"/>
    </row>
    <row r="50" spans="1:26" ht="20.100000000000001" customHeight="1">
      <c r="A50" s="59">
        <v>2</v>
      </c>
      <c r="B50" s="60" t="s">
        <v>69</v>
      </c>
      <c r="C50" s="61" t="s">
        <v>43</v>
      </c>
      <c r="D50" s="62"/>
      <c r="E50" s="62"/>
      <c r="F50" s="62"/>
      <c r="G50" s="62"/>
      <c r="H50" s="63"/>
      <c r="I50" s="62">
        <v>10</v>
      </c>
      <c r="J50" s="62"/>
      <c r="K50" s="62">
        <v>18</v>
      </c>
      <c r="L50" s="62"/>
      <c r="M50" s="63">
        <v>3</v>
      </c>
      <c r="N50" s="64"/>
      <c r="O50" s="64"/>
      <c r="P50" s="64"/>
      <c r="Q50" s="64"/>
      <c r="R50" s="65"/>
      <c r="S50" s="43">
        <f t="shared" ref="S50:S51" si="40">T50+U50+V50+W50</f>
        <v>28</v>
      </c>
      <c r="T50" s="30">
        <f t="shared" si="35"/>
        <v>10</v>
      </c>
      <c r="U50" s="30">
        <f t="shared" si="36"/>
        <v>0</v>
      </c>
      <c r="V50" s="30">
        <f t="shared" si="37"/>
        <v>18</v>
      </c>
      <c r="W50" s="30">
        <f>G50+L50+Q50</f>
        <v>0</v>
      </c>
      <c r="X50" s="34">
        <f t="shared" si="39"/>
        <v>3</v>
      </c>
    </row>
    <row r="51" spans="1:26" ht="20.100000000000001" customHeight="1">
      <c r="A51" s="59">
        <v>3</v>
      </c>
      <c r="B51" s="60" t="s">
        <v>70</v>
      </c>
      <c r="C51" s="61" t="s">
        <v>41</v>
      </c>
      <c r="D51" s="62"/>
      <c r="E51" s="62"/>
      <c r="F51" s="62"/>
      <c r="G51" s="62"/>
      <c r="H51" s="63"/>
      <c r="I51" s="62">
        <v>10</v>
      </c>
      <c r="J51" s="62"/>
      <c r="K51" s="62">
        <v>18</v>
      </c>
      <c r="L51" s="62"/>
      <c r="M51" s="63">
        <v>3</v>
      </c>
      <c r="N51" s="64"/>
      <c r="O51" s="64"/>
      <c r="P51" s="64"/>
      <c r="Q51" s="64"/>
      <c r="R51" s="65"/>
      <c r="S51" s="43">
        <f t="shared" si="40"/>
        <v>28</v>
      </c>
      <c r="T51" s="30">
        <f t="shared" si="35"/>
        <v>10</v>
      </c>
      <c r="U51" s="30">
        <f t="shared" si="36"/>
        <v>0</v>
      </c>
      <c r="V51" s="30">
        <f t="shared" si="37"/>
        <v>18</v>
      </c>
      <c r="W51" s="30">
        <f t="shared" ref="W51" si="41">G51+L51+Q51</f>
        <v>0</v>
      </c>
      <c r="X51" s="34">
        <f t="shared" si="39"/>
        <v>3</v>
      </c>
    </row>
    <row r="52" spans="1:26" ht="20.100000000000001" customHeight="1">
      <c r="A52" s="59">
        <v>4</v>
      </c>
      <c r="B52" s="60" t="s">
        <v>71</v>
      </c>
      <c r="C52" s="61" t="s">
        <v>46</v>
      </c>
      <c r="D52" s="62"/>
      <c r="E52" s="62"/>
      <c r="F52" s="62"/>
      <c r="G52" s="62"/>
      <c r="H52" s="63"/>
      <c r="I52" s="62">
        <v>10</v>
      </c>
      <c r="J52" s="62"/>
      <c r="K52" s="62">
        <v>18</v>
      </c>
      <c r="L52" s="62">
        <v>10</v>
      </c>
      <c r="M52" s="63">
        <v>4</v>
      </c>
      <c r="N52" s="64">
        <v>10</v>
      </c>
      <c r="O52" s="64"/>
      <c r="P52" s="64">
        <v>18</v>
      </c>
      <c r="Q52" s="64">
        <v>10</v>
      </c>
      <c r="R52" s="65">
        <v>4</v>
      </c>
      <c r="S52" s="43">
        <f>T52+U52+V52+W52</f>
        <v>76</v>
      </c>
      <c r="T52" s="30">
        <f t="shared" si="35"/>
        <v>20</v>
      </c>
      <c r="U52" s="30">
        <f t="shared" si="36"/>
        <v>0</v>
      </c>
      <c r="V52" s="30">
        <f t="shared" si="37"/>
        <v>36</v>
      </c>
      <c r="W52" s="30">
        <f>G52+L52+Q52</f>
        <v>20</v>
      </c>
      <c r="X52" s="34">
        <f t="shared" si="39"/>
        <v>8</v>
      </c>
    </row>
    <row r="53" spans="1:26" ht="20.100000000000001" customHeight="1">
      <c r="A53" s="59">
        <v>5</v>
      </c>
      <c r="B53" s="66" t="s">
        <v>72</v>
      </c>
      <c r="C53" s="61" t="s">
        <v>39</v>
      </c>
      <c r="D53" s="62"/>
      <c r="E53" s="62"/>
      <c r="F53" s="62"/>
      <c r="G53" s="62"/>
      <c r="H53" s="63"/>
      <c r="I53" s="62"/>
      <c r="J53" s="62"/>
      <c r="K53" s="62"/>
      <c r="L53" s="62"/>
      <c r="M53" s="63"/>
      <c r="N53" s="64">
        <v>10</v>
      </c>
      <c r="O53" s="64"/>
      <c r="P53" s="64">
        <v>10</v>
      </c>
      <c r="Q53" s="64"/>
      <c r="R53" s="65">
        <v>2</v>
      </c>
      <c r="S53" s="43">
        <f t="shared" ref="S53" si="42">T53+U53+V53+W53</f>
        <v>20</v>
      </c>
      <c r="T53" s="30">
        <f t="shared" si="35"/>
        <v>10</v>
      </c>
      <c r="U53" s="30">
        <f t="shared" si="36"/>
        <v>0</v>
      </c>
      <c r="V53" s="30">
        <f t="shared" si="37"/>
        <v>10</v>
      </c>
      <c r="W53" s="30">
        <f t="shared" ref="W53" si="43">G53+L53+Q53</f>
        <v>0</v>
      </c>
      <c r="X53" s="34">
        <f t="shared" si="39"/>
        <v>2</v>
      </c>
    </row>
    <row r="54" spans="1:26" ht="20.100000000000001" customHeight="1">
      <c r="A54" s="59">
        <v>6</v>
      </c>
      <c r="B54" s="60" t="s">
        <v>73</v>
      </c>
      <c r="C54" s="61" t="s">
        <v>39</v>
      </c>
      <c r="D54" s="62"/>
      <c r="E54" s="62"/>
      <c r="F54" s="62"/>
      <c r="G54" s="62"/>
      <c r="H54" s="63"/>
      <c r="I54" s="62"/>
      <c r="J54" s="62"/>
      <c r="K54" s="62"/>
      <c r="L54" s="62"/>
      <c r="M54" s="63"/>
      <c r="N54" s="64">
        <v>10</v>
      </c>
      <c r="O54" s="64"/>
      <c r="P54" s="64">
        <v>18</v>
      </c>
      <c r="Q54" s="64"/>
      <c r="R54" s="65">
        <v>3</v>
      </c>
      <c r="S54" s="43">
        <f>T54+U54+V54+W54</f>
        <v>28</v>
      </c>
      <c r="T54" s="30">
        <f t="shared" si="35"/>
        <v>10</v>
      </c>
      <c r="U54" s="30">
        <f t="shared" si="36"/>
        <v>0</v>
      </c>
      <c r="V54" s="30">
        <f t="shared" si="37"/>
        <v>18</v>
      </c>
      <c r="W54" s="30">
        <f>G54+L54+Q54</f>
        <v>0</v>
      </c>
      <c r="X54" s="34">
        <f t="shared" si="39"/>
        <v>3</v>
      </c>
    </row>
    <row r="55" spans="1:26" ht="20.100000000000001" customHeight="1">
      <c r="A55" s="59">
        <v>7</v>
      </c>
      <c r="B55" s="60" t="s">
        <v>74</v>
      </c>
      <c r="C55" s="61" t="s">
        <v>23</v>
      </c>
      <c r="D55" s="62"/>
      <c r="E55" s="62"/>
      <c r="F55" s="62"/>
      <c r="G55" s="62"/>
      <c r="H55" s="63"/>
      <c r="I55" s="62"/>
      <c r="J55" s="62"/>
      <c r="K55" s="62"/>
      <c r="L55" s="62"/>
      <c r="M55" s="63"/>
      <c r="N55" s="64">
        <v>10</v>
      </c>
      <c r="O55" s="64"/>
      <c r="P55" s="64">
        <v>18</v>
      </c>
      <c r="Q55" s="64">
        <v>10</v>
      </c>
      <c r="R55" s="65">
        <v>4</v>
      </c>
      <c r="S55" s="43">
        <f t="shared" ref="S55" si="44">T55+U55+V55+W55</f>
        <v>38</v>
      </c>
      <c r="T55" s="30">
        <f t="shared" si="35"/>
        <v>10</v>
      </c>
      <c r="U55" s="30">
        <f t="shared" si="36"/>
        <v>0</v>
      </c>
      <c r="V55" s="30">
        <f t="shared" si="37"/>
        <v>18</v>
      </c>
      <c r="W55" s="30">
        <f t="shared" ref="W55" si="45">G55+L55+Q55</f>
        <v>10</v>
      </c>
      <c r="X55" s="34">
        <f t="shared" si="39"/>
        <v>4</v>
      </c>
    </row>
    <row r="56" spans="1:26" ht="20.100000000000001" customHeight="1">
      <c r="A56" s="81" t="s">
        <v>75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26">
        <f>S57+S58</f>
        <v>60</v>
      </c>
      <c r="T56" s="27">
        <f>SUM(T57:T58)</f>
        <v>0</v>
      </c>
      <c r="U56" s="27">
        <f>SUM(U57:U58)</f>
        <v>0</v>
      </c>
      <c r="V56" s="27">
        <f>SUM(V57:V58)</f>
        <v>0</v>
      </c>
      <c r="W56" s="27">
        <f>SUM(W57:W58)</f>
        <v>60</v>
      </c>
      <c r="X56" s="28">
        <f>SUM(X57:X58)</f>
        <v>30</v>
      </c>
    </row>
    <row r="57" spans="1:26" ht="20.100000000000001" customHeight="1">
      <c r="A57" s="31">
        <v>1</v>
      </c>
      <c r="B57" s="40" t="s">
        <v>76</v>
      </c>
      <c r="C57" s="45" t="s">
        <v>77</v>
      </c>
      <c r="D57" s="53"/>
      <c r="E57" s="53"/>
      <c r="F57" s="53"/>
      <c r="G57" s="53"/>
      <c r="H57" s="54"/>
      <c r="I57" s="53"/>
      <c r="J57" s="53"/>
      <c r="K57" s="53"/>
      <c r="L57" s="53">
        <v>30</v>
      </c>
      <c r="M57" s="56">
        <v>3</v>
      </c>
      <c r="N57" s="55"/>
      <c r="O57" s="55"/>
      <c r="P57" s="55"/>
      <c r="Q57" s="55">
        <v>30</v>
      </c>
      <c r="R57" s="54">
        <v>11</v>
      </c>
      <c r="S57" s="43">
        <f>T57+U57+W57</f>
        <v>60</v>
      </c>
      <c r="T57" s="30">
        <f t="shared" ref="T57" si="46">D57+I57+N57</f>
        <v>0</v>
      </c>
      <c r="U57" s="30">
        <f t="shared" ref="U57" si="47">E57+J57+O57</f>
        <v>0</v>
      </c>
      <c r="V57" s="30">
        <f t="shared" ref="V57" si="48">F57+K57+P57</f>
        <v>0</v>
      </c>
      <c r="W57" s="30">
        <f t="shared" ref="W57" si="49">G57+L57+Q57</f>
        <v>60</v>
      </c>
      <c r="X57" s="34">
        <f t="shared" ref="X57" si="50">H57+M57+R57</f>
        <v>14</v>
      </c>
    </row>
    <row r="58" spans="1:26" ht="20.100000000000001" customHeight="1">
      <c r="A58" s="31">
        <v>2</v>
      </c>
      <c r="B58" s="40" t="s">
        <v>78</v>
      </c>
      <c r="C58" s="44" t="s">
        <v>79</v>
      </c>
      <c r="D58" s="96">
        <v>16</v>
      </c>
      <c r="E58" s="97"/>
      <c r="F58" s="97"/>
      <c r="G58" s="97"/>
      <c r="H58" s="97"/>
      <c r="I58" s="97"/>
      <c r="J58" s="97"/>
      <c r="K58" s="97"/>
      <c r="L58" s="97"/>
      <c r="M58" s="98"/>
      <c r="N58" s="96">
        <v>0</v>
      </c>
      <c r="O58" s="97"/>
      <c r="P58" s="97"/>
      <c r="Q58" s="97"/>
      <c r="R58" s="99"/>
      <c r="S58" s="43">
        <v>0</v>
      </c>
      <c r="T58" s="30">
        <v>0</v>
      </c>
      <c r="U58" s="30">
        <f t="shared" ref="U58" si="51">E58+J58+O58</f>
        <v>0</v>
      </c>
      <c r="V58" s="30">
        <v>0</v>
      </c>
      <c r="W58" s="30">
        <f t="shared" ref="W58" si="52">G58+L58+Q58</f>
        <v>0</v>
      </c>
      <c r="X58" s="34">
        <f>D58+N58</f>
        <v>16</v>
      </c>
    </row>
    <row r="59" spans="1:26" ht="20.100000000000001" customHeight="1">
      <c r="A59" s="86" t="s">
        <v>80</v>
      </c>
      <c r="B59" s="86"/>
      <c r="C59" s="86"/>
      <c r="D59" s="41">
        <f>SUM(D14:D31, D57)</f>
        <v>64</v>
      </c>
      <c r="E59" s="41">
        <f>SUM(E14:E31, E57)</f>
        <v>36</v>
      </c>
      <c r="F59" s="41">
        <f>SUM(F14:F31, F57)</f>
        <v>72</v>
      </c>
      <c r="G59" s="41">
        <f>SUM(G14:G31, G57)</f>
        <v>20</v>
      </c>
      <c r="H59" s="87">
        <f>SUM(H57,H41:H47,H14:H17,H19:H23)</f>
        <v>21</v>
      </c>
      <c r="I59" s="41">
        <f>SUM(I14:I31, I57)</f>
        <v>65</v>
      </c>
      <c r="J59" s="41">
        <f>SUM(J14:J31, J57)</f>
        <v>18</v>
      </c>
      <c r="K59" s="41">
        <f>SUM(K14:K31, K57)</f>
        <v>90</v>
      </c>
      <c r="L59" s="41">
        <f>SUM(L14:L31, L57)</f>
        <v>50</v>
      </c>
      <c r="M59" s="87">
        <f>SUM(M57,M41:M47,M19:M23,M14:M17)</f>
        <v>23</v>
      </c>
      <c r="N59" s="42">
        <f>SUM(N14:N31, N57)</f>
        <v>55</v>
      </c>
      <c r="O59" s="42">
        <f>SUM(O14:O31, O57)</f>
        <v>18</v>
      </c>
      <c r="P59" s="42">
        <f>SUM(P14:P31, P57)</f>
        <v>82</v>
      </c>
      <c r="Q59" s="42">
        <f>SUM(Q14:Q31, Q57)</f>
        <v>50</v>
      </c>
      <c r="R59" s="87">
        <f>SUM(R57,R41:R47,R19:R23,R14:R17)</f>
        <v>30</v>
      </c>
      <c r="S59" s="32">
        <f t="shared" ref="S59:X59" si="53">S56+S24+S18+S13</f>
        <v>620</v>
      </c>
      <c r="T59" s="32">
        <f t="shared" si="53"/>
        <v>184</v>
      </c>
      <c r="U59" s="32">
        <f t="shared" si="53"/>
        <v>72</v>
      </c>
      <c r="V59" s="32">
        <f t="shared" si="53"/>
        <v>244</v>
      </c>
      <c r="W59" s="32">
        <f t="shared" si="53"/>
        <v>120</v>
      </c>
      <c r="X59" s="88">
        <f t="shared" si="53"/>
        <v>90</v>
      </c>
    </row>
    <row r="60" spans="1:26" ht="20.100000000000001" customHeight="1">
      <c r="A60" s="86"/>
      <c r="B60" s="86"/>
      <c r="C60" s="86"/>
      <c r="D60" s="89">
        <f>SUM(D59:G59)</f>
        <v>192</v>
      </c>
      <c r="E60" s="89"/>
      <c r="F60" s="89"/>
      <c r="G60" s="89"/>
      <c r="H60" s="87"/>
      <c r="I60" s="89">
        <f>SUM(I59:L59)</f>
        <v>223</v>
      </c>
      <c r="J60" s="89"/>
      <c r="K60" s="89"/>
      <c r="L60" s="89"/>
      <c r="M60" s="87"/>
      <c r="N60" s="90">
        <f>SUM(N59:Q59)</f>
        <v>205</v>
      </c>
      <c r="O60" s="90"/>
      <c r="P60" s="90"/>
      <c r="Q60" s="90"/>
      <c r="R60" s="87"/>
      <c r="S60" s="91">
        <f>S56+S24+S18+S13</f>
        <v>620</v>
      </c>
      <c r="T60" s="91"/>
      <c r="U60" s="91"/>
      <c r="V60" s="91"/>
      <c r="W60" s="91"/>
      <c r="X60" s="88" t="e">
        <f>#REF!+X14+#REF!+#REF!+X57</f>
        <v>#REF!</v>
      </c>
    </row>
    <row r="61" spans="1:26" ht="20.100000000000001" customHeight="1">
      <c r="A61" s="86"/>
      <c r="B61" s="86"/>
      <c r="C61" s="86"/>
      <c r="D61" s="92">
        <f>I60+D60</f>
        <v>415</v>
      </c>
      <c r="E61" s="92"/>
      <c r="F61" s="92"/>
      <c r="G61" s="92"/>
      <c r="H61" s="92"/>
      <c r="I61" s="92"/>
      <c r="J61" s="92"/>
      <c r="K61" s="92"/>
      <c r="L61" s="92"/>
      <c r="M61" s="35">
        <f>H59+M59+D58</f>
        <v>60</v>
      </c>
      <c r="N61" s="100">
        <f>N60</f>
        <v>205</v>
      </c>
      <c r="O61" s="101"/>
      <c r="P61" s="101"/>
      <c r="Q61" s="102"/>
      <c r="R61" s="35">
        <f>R59</f>
        <v>30</v>
      </c>
      <c r="S61" s="91"/>
      <c r="T61" s="91"/>
      <c r="U61" s="91"/>
      <c r="V61" s="91"/>
      <c r="W61" s="91"/>
      <c r="X61" s="88" t="e">
        <f>#REF!+#REF!+#REF!+X56+#REF!</f>
        <v>#REF!</v>
      </c>
    </row>
    <row r="62" spans="1:26" ht="15" customHeight="1">
      <c r="D62" s="11"/>
      <c r="E62" s="11"/>
      <c r="F62" s="11"/>
      <c r="G62" s="11"/>
      <c r="H62" s="38"/>
      <c r="I62" s="11"/>
      <c r="J62" s="11"/>
      <c r="K62" s="11"/>
      <c r="L62" s="11"/>
      <c r="M62" s="12"/>
      <c r="N62" s="11"/>
      <c r="O62" s="11"/>
      <c r="P62" s="11"/>
      <c r="Q62" s="11"/>
      <c r="R62" s="38"/>
      <c r="S62" s="14"/>
      <c r="T62" s="14"/>
      <c r="U62" s="14"/>
      <c r="V62" s="14"/>
      <c r="W62" s="14"/>
      <c r="X62" s="15"/>
    </row>
    <row r="63" spans="1:26" ht="16.5" customHeight="1">
      <c r="A63" s="16"/>
      <c r="B63" s="16"/>
      <c r="C63" s="17"/>
      <c r="D63" s="11"/>
      <c r="E63" s="11"/>
      <c r="F63" s="11"/>
      <c r="G63" s="11"/>
      <c r="H63" s="38"/>
      <c r="I63" s="11"/>
      <c r="J63" s="11"/>
      <c r="K63" s="11"/>
      <c r="L63" s="11"/>
      <c r="M63" s="12"/>
      <c r="N63" s="11"/>
      <c r="O63" s="11"/>
      <c r="P63" s="11"/>
      <c r="Q63" s="11"/>
      <c r="R63" s="38"/>
      <c r="S63" s="18"/>
      <c r="T63" s="18"/>
      <c r="U63" s="18"/>
      <c r="V63" s="18"/>
      <c r="W63" s="18"/>
      <c r="X63" s="15"/>
    </row>
    <row r="64" spans="1:26" s="19" customFormat="1" ht="13.5" customHeight="1">
      <c r="B64" s="39"/>
      <c r="C64" s="20"/>
      <c r="D64" s="3"/>
      <c r="E64" s="3"/>
      <c r="F64" s="3"/>
      <c r="G64" s="3"/>
      <c r="H64" s="33"/>
      <c r="I64" s="3"/>
      <c r="J64" s="3"/>
      <c r="K64" s="3"/>
      <c r="L64" s="3"/>
      <c r="M64" s="12"/>
      <c r="N64" s="3"/>
      <c r="O64" s="3"/>
      <c r="P64" s="3"/>
      <c r="Q64" s="3"/>
      <c r="R64" s="33"/>
      <c r="S64" s="13"/>
      <c r="T64" s="13"/>
      <c r="U64" s="13"/>
      <c r="V64" s="13"/>
      <c r="W64" s="13"/>
      <c r="X64" s="21"/>
    </row>
    <row r="65" ht="12" customHeight="1"/>
  </sheetData>
  <mergeCells count="42">
    <mergeCell ref="N61:Q61"/>
    <mergeCell ref="A1:X1"/>
    <mergeCell ref="A2:X2"/>
    <mergeCell ref="A3:X3"/>
    <mergeCell ref="A7:X7"/>
    <mergeCell ref="A8:X8"/>
    <mergeCell ref="A4:X4"/>
    <mergeCell ref="A5:X5"/>
    <mergeCell ref="A6:X6"/>
    <mergeCell ref="D10:M10"/>
    <mergeCell ref="N10:R10"/>
    <mergeCell ref="D11:G11"/>
    <mergeCell ref="H11:H12"/>
    <mergeCell ref="N11:Q11"/>
    <mergeCell ref="S10:S12"/>
    <mergeCell ref="T10:W11"/>
    <mergeCell ref="X10:X12"/>
    <mergeCell ref="A59:C61"/>
    <mergeCell ref="H59:H60"/>
    <mergeCell ref="M59:M60"/>
    <mergeCell ref="R59:R60"/>
    <mergeCell ref="X59:X61"/>
    <mergeCell ref="D60:G60"/>
    <mergeCell ref="I60:L60"/>
    <mergeCell ref="N60:Q60"/>
    <mergeCell ref="S60:W61"/>
    <mergeCell ref="D61:L61"/>
    <mergeCell ref="A24:R24"/>
    <mergeCell ref="A56:R56"/>
    <mergeCell ref="A40:R40"/>
    <mergeCell ref="D58:M58"/>
    <mergeCell ref="N58:R58"/>
    <mergeCell ref="A48:R48"/>
    <mergeCell ref="A32:R32"/>
    <mergeCell ref="A13:R13"/>
    <mergeCell ref="A18:R18"/>
    <mergeCell ref="I11:L11"/>
    <mergeCell ref="M11:M12"/>
    <mergeCell ref="A10:A12"/>
    <mergeCell ref="B10:B12"/>
    <mergeCell ref="C10:C12"/>
    <mergeCell ref="R11:R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firstPageNumber="0" orientation="portrait" r:id="rId1"/>
  <rowBreaks count="1" manualBreakCount="1">
    <brk id="58" max="16383" man="1"/>
  </rowBreaks>
  <colBreaks count="1" manualBreakCount="1"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464982112684781151B995BDFAB3B" ma:contentTypeVersion="2" ma:contentTypeDescription="Create a new document." ma:contentTypeScope="" ma:versionID="18cc855d73e5a17e62c5e5c4b03418d6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9ab990e5fe88196cacf018f885dc2be5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D7227-1AAF-422F-AF20-2FEE2F595E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7D15C9-794A-4147-83BF-AC00C9DE7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8F27D-9171-4766-8097-EA822F79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Informatyka ST</vt:lpstr>
      <vt:lpstr>'Plan Informatyka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Anna Kopeć</cp:lastModifiedBy>
  <cp:revision>21</cp:revision>
  <dcterms:created xsi:type="dcterms:W3CDTF">2017-12-01T06:38:47Z</dcterms:created>
  <dcterms:modified xsi:type="dcterms:W3CDTF">2024-07-02T12:28:25Z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