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ika Kopeć\Desktop\WT programy czerwiec 2023\42-23 US program studiów na kierunku MiBM I stopień - profil praktyczny\"/>
    </mc:Choice>
  </mc:AlternateContent>
  <xr:revisionPtr revIDLastSave="0" documentId="13_ncr:1_{879222EE-A1A6-4986-9D91-021C0F7084CE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Główny!$A$1:$AR$55</definedName>
    <definedName name="_xlnm.Print_Area" localSheetId="1">PPiT!$A$1:$AR$35</definedName>
    <definedName name="_xlnm.Print_Area" localSheetId="2">UiSM!$A$1:$AR$36</definedName>
    <definedName name="_xlnm.Print_Area" localSheetId="3">ZPP!$A$1:$AR$38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1" l="1"/>
  <c r="AR36" i="1"/>
  <c r="AN28" i="1"/>
  <c r="AO28" i="1"/>
  <c r="AP28" i="1"/>
  <c r="AQ28" i="1"/>
  <c r="AR28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O50" i="1"/>
  <c r="AP50" i="1"/>
  <c r="AQ50" i="1"/>
  <c r="AO51" i="1"/>
  <c r="AP51" i="1"/>
  <c r="AQ51" i="1"/>
  <c r="AO52" i="1"/>
  <c r="AP52" i="1"/>
  <c r="AQ52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5" i="3"/>
  <c r="AO25" i="3"/>
  <c r="AP25" i="3"/>
  <c r="AQ25" i="3"/>
  <c r="AR25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29" i="3"/>
  <c r="AO29" i="3"/>
  <c r="AP29" i="3"/>
  <c r="AQ29" i="3"/>
  <c r="AR29" i="3"/>
  <c r="N30" i="3"/>
  <c r="AM40" i="1" l="1"/>
  <c r="AM38" i="1"/>
  <c r="AM32" i="1"/>
  <c r="AM30" i="1"/>
  <c r="AM22" i="1"/>
  <c r="AM15" i="1"/>
  <c r="AM39" i="1"/>
  <c r="AM31" i="1"/>
  <c r="AM42" i="1"/>
  <c r="AM34" i="1"/>
  <c r="AM20" i="3"/>
  <c r="AM45" i="1"/>
  <c r="AM37" i="1"/>
  <c r="AM29" i="1"/>
  <c r="AM43" i="1"/>
  <c r="AM35" i="1"/>
  <c r="AM33" i="1"/>
  <c r="AM28" i="4"/>
  <c r="AM44" i="1"/>
  <c r="AM36" i="1"/>
  <c r="AM28" i="1"/>
  <c r="AM41" i="1"/>
  <c r="AM18" i="1"/>
  <c r="AM24" i="1"/>
  <c r="AM16" i="1"/>
  <c r="AM23" i="1"/>
  <c r="AM21" i="1"/>
  <c r="AM19" i="1"/>
  <c r="AM25" i="1"/>
  <c r="AM17" i="1"/>
  <c r="AM20" i="1"/>
  <c r="AM51" i="1"/>
  <c r="AM52" i="1"/>
  <c r="AM50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2" i="3"/>
  <c r="AM25" i="3"/>
  <c r="AM16" i="3"/>
  <c r="AM28" i="3"/>
  <c r="AM18" i="3"/>
  <c r="AM17" i="3"/>
  <c r="AM24" i="3"/>
  <c r="AM19" i="3"/>
  <c r="AM27" i="3"/>
  <c r="AM23" i="3"/>
  <c r="AM29" i="3"/>
  <c r="AM21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6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AO15" i="3"/>
  <c r="AP15" i="3"/>
  <c r="AQ15" i="3"/>
  <c r="AL30" i="4" l="1"/>
  <c r="AL47" i="1" s="1"/>
  <c r="AK30" i="4"/>
  <c r="AK47" i="1" s="1"/>
  <c r="AJ30" i="4"/>
  <c r="AJ47" i="1" s="1"/>
  <c r="AI30" i="4"/>
  <c r="AI47" i="1" s="1"/>
  <c r="AH30" i="4"/>
  <c r="AH47" i="1" s="1"/>
  <c r="AG30" i="4"/>
  <c r="AG47" i="1" s="1"/>
  <c r="AF30" i="4"/>
  <c r="AF47" i="1" s="1"/>
  <c r="AE30" i="4"/>
  <c r="AE47" i="1" s="1"/>
  <c r="AD30" i="4"/>
  <c r="AD47" i="1" s="1"/>
  <c r="AC30" i="4"/>
  <c r="AC47" i="1" s="1"/>
  <c r="AB30" i="4"/>
  <c r="AB47" i="1" s="1"/>
  <c r="AA30" i="4"/>
  <c r="AA47" i="1" s="1"/>
  <c r="Z30" i="4"/>
  <c r="Z47" i="1" s="1"/>
  <c r="Y30" i="4"/>
  <c r="Y47" i="1" s="1"/>
  <c r="X30" i="4"/>
  <c r="X47" i="1" s="1"/>
  <c r="W30" i="4"/>
  <c r="W47" i="1" s="1"/>
  <c r="V30" i="4"/>
  <c r="V47" i="1" s="1"/>
  <c r="U30" i="4"/>
  <c r="U47" i="1" s="1"/>
  <c r="T30" i="4"/>
  <c r="T47" i="1" s="1"/>
  <c r="S30" i="4"/>
  <c r="S47" i="1" s="1"/>
  <c r="R30" i="4"/>
  <c r="R47" i="1" s="1"/>
  <c r="Q30" i="4"/>
  <c r="Q47" i="1" s="1"/>
  <c r="P30" i="4"/>
  <c r="P47" i="1" s="1"/>
  <c r="O30" i="4"/>
  <c r="O47" i="1" s="1"/>
  <c r="N30" i="4"/>
  <c r="N47" i="1" s="1"/>
  <c r="M30" i="4"/>
  <c r="L30" i="4"/>
  <c r="K30" i="4"/>
  <c r="J30" i="4"/>
  <c r="I30" i="4"/>
  <c r="H30" i="4"/>
  <c r="G30" i="4"/>
  <c r="F30" i="4"/>
  <c r="E30" i="4"/>
  <c r="D30" i="4"/>
  <c r="AL30" i="3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R15" i="3"/>
  <c r="AN15" i="3"/>
  <c r="AO30" i="4" l="1"/>
  <c r="AQ30" i="3"/>
  <c r="AQ30" i="4"/>
  <c r="AP30" i="4"/>
  <c r="AN30" i="4"/>
  <c r="AR30" i="4"/>
  <c r="AN30" i="3"/>
  <c r="AR30" i="3"/>
  <c r="AP30" i="3"/>
  <c r="AM15" i="3"/>
  <c r="AM30" i="3" s="1"/>
  <c r="AO30" i="3"/>
  <c r="L53" i="1"/>
  <c r="K53" i="1"/>
  <c r="J53" i="1"/>
  <c r="I53" i="1"/>
  <c r="E53" i="1"/>
  <c r="F53" i="1"/>
  <c r="G53" i="1"/>
  <c r="AM30" i="4" l="1"/>
  <c r="AR14" i="1"/>
  <c r="AQ14" i="1"/>
  <c r="AP14" i="1"/>
  <c r="AO14" i="1"/>
  <c r="AN14" i="1"/>
  <c r="AM14" i="1" l="1"/>
  <c r="D53" i="1"/>
  <c r="AN27" i="1" l="1"/>
  <c r="AO27" i="1"/>
  <c r="AP27" i="1"/>
  <c r="AQ27" i="1"/>
  <c r="AR27" i="1"/>
  <c r="AM27" i="1" l="1"/>
  <c r="AN13" i="1" l="1"/>
  <c r="AO13" i="1"/>
  <c r="AP13" i="1"/>
  <c r="AQ13" i="1"/>
  <c r="AR13" i="1"/>
  <c r="AM13" i="1" l="1"/>
  <c r="AR49" i="1"/>
  <c r="AR48" i="1" s="1"/>
  <c r="AQ49" i="1"/>
  <c r="AP49" i="1"/>
  <c r="AO49" i="1"/>
  <c r="AN49" i="1"/>
  <c r="AM49" i="1" l="1"/>
  <c r="AM48" i="1" s="1"/>
  <c r="AR26" i="1" l="1"/>
  <c r="AQ26" i="1"/>
  <c r="AP26" i="1"/>
  <c r="AO26" i="1"/>
  <c r="AN26" i="1"/>
  <c r="AM26" i="1" l="1"/>
  <c r="H53" i="1" l="1"/>
  <c r="AL30" i="2"/>
  <c r="AI53" i="1"/>
  <c r="AH30" i="2"/>
  <c r="AH53" i="1" s="1"/>
  <c r="AG30" i="2"/>
  <c r="AF53" i="1"/>
  <c r="AE53" i="1"/>
  <c r="AD53" i="1"/>
  <c r="AC30" i="2"/>
  <c r="AC53" i="1" s="1"/>
  <c r="AB30" i="2"/>
  <c r="AA53" i="1"/>
  <c r="Z53" i="1"/>
  <c r="Y53" i="1"/>
  <c r="X30" i="2"/>
  <c r="X53" i="1" s="1"/>
  <c r="W30" i="2"/>
  <c r="V53" i="1"/>
  <c r="U53" i="1"/>
  <c r="T53" i="1"/>
  <c r="S53" i="1"/>
  <c r="R30" i="2"/>
  <c r="Q53" i="1"/>
  <c r="P53" i="1"/>
  <c r="O53" i="1"/>
  <c r="N53" i="1"/>
  <c r="M30" i="2"/>
  <c r="L30" i="2"/>
  <c r="K30" i="2"/>
  <c r="J30" i="2"/>
  <c r="I30" i="2"/>
  <c r="H30" i="2"/>
  <c r="G30" i="2"/>
  <c r="F30" i="2"/>
  <c r="E30" i="2"/>
  <c r="D30" i="2"/>
  <c r="AJ53" i="1" l="1"/>
  <c r="AK53" i="1"/>
  <c r="AO47" i="1"/>
  <c r="AR47" i="1"/>
  <c r="W53" i="1"/>
  <c r="AN47" i="1"/>
  <c r="R53" i="1"/>
  <c r="AR55" i="1"/>
  <c r="AN48" i="1"/>
  <c r="AQ48" i="1"/>
  <c r="M53" i="1"/>
  <c r="M55" i="1" s="1"/>
  <c r="AO48" i="1"/>
  <c r="AB53" i="1"/>
  <c r="AO30" i="2"/>
  <c r="AQ30" i="2"/>
  <c r="I54" i="1"/>
  <c r="AG53" i="1"/>
  <c r="AL53" i="1"/>
  <c r="AL55" i="1" s="1"/>
  <c r="AP48" i="1"/>
  <c r="AP30" i="2"/>
  <c r="AN30" i="2"/>
  <c r="AR30" i="2"/>
  <c r="W55" i="1" l="1"/>
  <c r="AG55" i="1"/>
  <c r="AQ47" i="1"/>
  <c r="AP47" i="1"/>
  <c r="AP46" i="1" s="1"/>
  <c r="AP53" i="1" s="1"/>
  <c r="AO46" i="1"/>
  <c r="AO53" i="1" s="1"/>
  <c r="N54" i="1"/>
  <c r="S54" i="1"/>
  <c r="AR54" i="1"/>
  <c r="AR46" i="1"/>
  <c r="AR53" i="1" s="1"/>
  <c r="AC54" i="1"/>
  <c r="X54" i="1"/>
  <c r="AM30" i="2"/>
  <c r="AN46" i="1"/>
  <c r="AN53" i="1" s="1"/>
  <c r="D54" i="1"/>
  <c r="D55" i="1" s="1"/>
  <c r="AM47" i="1" l="1"/>
  <c r="AM46" i="1" s="1"/>
  <c r="AM53" i="1" s="1"/>
  <c r="AQ46" i="1"/>
  <c r="AQ53" i="1" s="1"/>
  <c r="AH54" i="1"/>
  <c r="AH55" i="1" s="1"/>
  <c r="N55" i="1"/>
  <c r="X55" i="1"/>
  <c r="AM54" i="1" l="1"/>
</calcChain>
</file>

<file path=xl/sharedStrings.xml><?xml version="1.0" encoding="utf-8"?>
<sst xmlns="http://schemas.openxmlformats.org/spreadsheetml/2006/main" count="431" uniqueCount="144">
  <si>
    <t>Załącznik nr 2</t>
  </si>
  <si>
    <t xml:space="preserve">PLAN  STUDIÓW  NIESTACJONARNYCH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</si>
  <si>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</si>
  <si>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</si>
  <si>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</si>
  <si>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</si>
  <si>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</si>
  <si>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</si>
  <si>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</si>
  <si>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</si>
  <si>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</si>
  <si>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</si>
  <si>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</si>
  <si>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</si>
  <si>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</si>
  <si>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</si>
  <si>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</si>
  <si>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</si>
  <si>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</si>
  <si>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</si>
  <si>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</si>
  <si>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</si>
  <si>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</si>
  <si>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</si>
  <si>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</si>
  <si>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</si>
  <si>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</si>
  <si>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</si>
  <si>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</si>
  <si>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</si>
  <si>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</si>
  <si>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</si>
  <si>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</si>
  <si>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</si>
  <si>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</si>
  <si>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</si>
  <si>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</si>
  <si>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</si>
  <si>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</si>
  <si>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</si>
  <si>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</si>
  <si>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</si>
  <si>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</si>
  <si>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</si>
  <si>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</si>
  <si>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</si>
  <si>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</si>
  <si>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</si>
  <si>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</si>
  <si>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</si>
  <si>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</si>
  <si>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</si>
  <si>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</si>
  <si>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</si>
  <si>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</si>
  <si>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</si>
  <si>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</si>
  <si>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</si>
  <si>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</si>
  <si>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</si>
  <si>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</si>
  <si>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</si>
  <si>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</si>
  <si>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</si>
  <si>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</si>
  <si>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</si>
  <si>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</si>
  <si>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</si>
  <si>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</si>
  <si>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</si>
  <si>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</si>
  <si>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</si>
  <si>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</si>
  <si>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</si>
  <si>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</si>
  <si>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</si>
  <si>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</si>
  <si>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</si>
  <si>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</si>
  <si>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</si>
  <si>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</si>
  <si>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</si>
  <si>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</si>
  <si>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</si>
  <si>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</si>
  <si>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</si>
  <si>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</si>
  <si>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</si>
  <si>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</si>
  <si>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</si>
  <si>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</si>
  <si>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</si>
  <si>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</si>
  <si>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</si>
  <si>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</si>
  <si>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</si>
  <si>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</si>
  <si>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</si>
  <si>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</si>
  <si>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</si>
  <si>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Projektowanie procesów i oprzyrządowania technologicznego</t>
  </si>
  <si>
    <t>z. o. VII</t>
  </si>
  <si>
    <t>Technologie powłok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</si>
  <si>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</si>
  <si>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</si>
  <si>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</si>
  <si>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</si>
  <si>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</si>
  <si>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</si>
  <si>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</si>
  <si>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</si>
  <si>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</si>
  <si>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</si>
  <si>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</si>
  <si>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</si>
  <si>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</si>
  <si>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</si>
  <si>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</si>
  <si>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</si>
  <si>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</si>
  <si>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</si>
  <si>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</si>
  <si>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</si>
  <si>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</si>
  <si>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</si>
  <si>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</si>
  <si>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</si>
  <si>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</si>
  <si>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</si>
  <si>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</si>
  <si>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</si>
  <si>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</si>
  <si>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</si>
  <si>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</si>
  <si>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</si>
  <si>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</si>
  <si>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</si>
  <si>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</si>
  <si>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</si>
  <si>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</si>
  <si>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 xml:space="preserve">do Programu studiów na kierunku mechanika i budowa maszyn - studia pierwszego stopnia o profilu praktycznym, </t>
  </si>
  <si>
    <t>stanowiącego załącznik do Uchwały nr 42/000/2023 Senatu AJP</t>
  </si>
  <si>
    <t>z dnia 27 czerwca 2023 r.</t>
  </si>
  <si>
    <t>obowiązuje I rok od r.a.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</si>
</sst>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1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3" fillId="16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66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9"/>
  <sheetViews>
    <sheetView tabSelected="1" zoomScale="70" zoomScaleNormal="70" workbookViewId="0">
      <selection activeCell="M36" sqref="M36"/>
    </sheetView>
  </sheetViews>
  <sheetFormatPr defaultRowHeight="14.25"/>
  <cols>
    <col min="1" max="1" width="2.375" style="1" customWidth="1"/>
    <col min="2" max="2" width="21.25" style="33" customWidth="1"/>
    <col min="3" max="3" width="6.875" style="2" customWidth="1"/>
    <col min="4" max="7" width="3.25" style="3" customWidth="1"/>
    <col min="8" max="8" width="3.25" style="50" customWidth="1"/>
    <col min="9" max="12" width="3.25" style="3" customWidth="1"/>
    <col min="13" max="13" width="3.25" style="50" customWidth="1"/>
    <col min="14" max="17" width="3.25" style="5" customWidth="1"/>
    <col min="18" max="18" width="3.25" style="53" customWidth="1"/>
    <col min="19" max="22" width="3.25" style="3" customWidth="1"/>
    <col min="23" max="23" width="3.25" style="50" customWidth="1"/>
    <col min="24" max="27" width="3.25" style="5" customWidth="1"/>
    <col min="28" max="28" width="3.25" style="53" customWidth="1"/>
    <col min="29" max="32" width="3.25" style="3" customWidth="1"/>
    <col min="33" max="33" width="3.25" style="50" customWidth="1"/>
    <col min="34" max="37" width="3.25" style="3" customWidth="1"/>
    <col min="38" max="38" width="3.25" style="50" customWidth="1"/>
    <col min="39" max="39" width="5.25" style="6" customWidth="1"/>
    <col min="40" max="43" width="3.25" style="7" customWidth="1"/>
    <col min="44" max="44" width="3.25" style="54" customWidth="1"/>
    <col min="45" max="45" width="6.375" customWidth="1"/>
    <col min="46" max="56" width="7.75" customWidth="1"/>
    <col min="57" max="57" width="2.125" customWidth="1"/>
    <col min="58" max="58" width="1.75" customWidth="1"/>
    <col min="59" max="59" width="1.375" customWidth="1"/>
    <col min="60" max="60" width="1.5" customWidth="1"/>
    <col min="61" max="61" width="1.375" hidden="1" customWidth="1"/>
    <col min="62" max="64" width="7.7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25" customWidth="1"/>
    <col min="283" max="283" width="2.125" customWidth="1"/>
    <col min="284" max="284" width="2.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25" customWidth="1"/>
    <col min="295" max="295" width="6.25" customWidth="1"/>
    <col min="296" max="296" width="4.125" customWidth="1"/>
    <col min="297" max="300" width="3.25" customWidth="1"/>
    <col min="301" max="301" width="0.25" customWidth="1"/>
    <col min="302" max="312" width="10.5" hidden="1" customWidth="1"/>
    <col min="313" max="313" width="2.125" customWidth="1"/>
    <col min="314" max="314" width="1.7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25" customWidth="1"/>
    <col min="539" max="539" width="2.125" customWidth="1"/>
    <col min="540" max="540" width="2.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25" customWidth="1"/>
    <col min="551" max="551" width="6.25" customWidth="1"/>
    <col min="552" max="552" width="4.125" customWidth="1"/>
    <col min="553" max="556" width="3.25" customWidth="1"/>
    <col min="557" max="557" width="0.25" customWidth="1"/>
    <col min="558" max="568" width="10.5" hidden="1" customWidth="1"/>
    <col min="569" max="569" width="2.125" customWidth="1"/>
    <col min="570" max="570" width="1.7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25" customWidth="1"/>
    <col min="795" max="795" width="2.125" customWidth="1"/>
    <col min="796" max="796" width="2.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25" customWidth="1"/>
    <col min="807" max="807" width="6.25" customWidth="1"/>
    <col min="808" max="808" width="4.125" customWidth="1"/>
    <col min="809" max="812" width="3.25" customWidth="1"/>
    <col min="813" max="813" width="0.25" customWidth="1"/>
    <col min="814" max="824" width="10.5" hidden="1" customWidth="1"/>
    <col min="825" max="825" width="2.125" customWidth="1"/>
    <col min="826" max="826" width="1.7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5" ht="13.9" customHeight="1">
      <c r="A2" s="172" t="s">
        <v>140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5" ht="13.9" customHeight="1">
      <c r="A3" s="172" t="s">
        <v>141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5" ht="13.9" customHeight="1">
      <c r="A4" s="172" t="s">
        <v>142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5" ht="12.75" customHeight="1">
      <c r="A5" s="175" t="s">
        <v>143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5" s="8" customFormat="1" ht="15" customHeight="1">
      <c r="A6" s="176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5" s="8" customFormat="1" ht="15" customHeight="1">
      <c r="A7" s="173" t="s">
        <v>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5" ht="15" customHeight="1">
      <c r="A8" s="174" t="s">
        <v>3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5" ht="15.75" customHeight="1"/>
    <row r="10" spans="1:45" s="9" customFormat="1" ht="12" customHeight="1">
      <c r="A10" s="150" t="s">
        <v>4</v>
      </c>
      <c r="B10" s="150" t="s">
        <v>5</v>
      </c>
      <c r="C10" s="151" t="s">
        <v>6</v>
      </c>
      <c r="D10" s="168" t="s">
        <v>7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 t="s">
        <v>8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 t="s">
        <v>9</v>
      </c>
      <c r="Y10" s="168"/>
      <c r="Z10" s="168"/>
      <c r="AA10" s="168"/>
      <c r="AB10" s="168"/>
      <c r="AC10" s="168"/>
      <c r="AD10" s="168"/>
      <c r="AE10" s="168"/>
      <c r="AF10" s="168"/>
      <c r="AG10" s="168"/>
      <c r="AH10" s="168" t="s">
        <v>10</v>
      </c>
      <c r="AI10" s="168"/>
      <c r="AJ10" s="168"/>
      <c r="AK10" s="168"/>
      <c r="AL10" s="168"/>
      <c r="AM10" s="169" t="s">
        <v>11</v>
      </c>
      <c r="AN10" s="170" t="s">
        <v>12</v>
      </c>
      <c r="AO10" s="170"/>
      <c r="AP10" s="170"/>
      <c r="AQ10" s="170"/>
      <c r="AR10" s="147" t="s">
        <v>13</v>
      </c>
    </row>
    <row r="11" spans="1:45" s="9" customFormat="1" ht="10.5" customHeight="1">
      <c r="A11" s="150"/>
      <c r="B11" s="150"/>
      <c r="C11" s="151"/>
      <c r="D11" s="149" t="s">
        <v>14</v>
      </c>
      <c r="E11" s="149"/>
      <c r="F11" s="149"/>
      <c r="G11" s="149"/>
      <c r="H11" s="147" t="s">
        <v>13</v>
      </c>
      <c r="I11" s="149" t="s">
        <v>15</v>
      </c>
      <c r="J11" s="149"/>
      <c r="K11" s="149"/>
      <c r="L11" s="149"/>
      <c r="M11" s="147" t="s">
        <v>13</v>
      </c>
      <c r="N11" s="171" t="s">
        <v>16</v>
      </c>
      <c r="O11" s="171"/>
      <c r="P11" s="171"/>
      <c r="Q11" s="171"/>
      <c r="R11" s="147" t="s">
        <v>13</v>
      </c>
      <c r="S11" s="171" t="s">
        <v>17</v>
      </c>
      <c r="T11" s="171"/>
      <c r="U11" s="171"/>
      <c r="V11" s="171"/>
      <c r="W11" s="147" t="s">
        <v>13</v>
      </c>
      <c r="X11" s="148" t="s">
        <v>18</v>
      </c>
      <c r="Y11" s="148"/>
      <c r="Z11" s="148"/>
      <c r="AA11" s="148"/>
      <c r="AB11" s="147" t="s">
        <v>13</v>
      </c>
      <c r="AC11" s="148" t="s">
        <v>19</v>
      </c>
      <c r="AD11" s="148"/>
      <c r="AE11" s="148"/>
      <c r="AF11" s="148"/>
      <c r="AG11" s="147" t="s">
        <v>13</v>
      </c>
      <c r="AH11" s="146" t="s">
        <v>20</v>
      </c>
      <c r="AI11" s="146"/>
      <c r="AJ11" s="146"/>
      <c r="AK11" s="146"/>
      <c r="AL11" s="147" t="s">
        <v>13</v>
      </c>
      <c r="AM11" s="169"/>
      <c r="AN11" s="170"/>
      <c r="AO11" s="170"/>
      <c r="AP11" s="170"/>
      <c r="AQ11" s="170"/>
      <c r="AR11" s="147"/>
    </row>
    <row r="12" spans="1:45" s="11" customFormat="1" ht="19.5" customHeight="1">
      <c r="A12" s="150"/>
      <c r="B12" s="150"/>
      <c r="C12" s="151"/>
      <c r="D12" s="39" t="s">
        <v>21</v>
      </c>
      <c r="E12" s="39" t="s">
        <v>22</v>
      </c>
      <c r="F12" s="39" t="s">
        <v>23</v>
      </c>
      <c r="G12" s="39" t="s">
        <v>24</v>
      </c>
      <c r="H12" s="147"/>
      <c r="I12" s="39" t="s">
        <v>21</v>
      </c>
      <c r="J12" s="39" t="s">
        <v>22</v>
      </c>
      <c r="K12" s="39" t="s">
        <v>23</v>
      </c>
      <c r="L12" s="39" t="s">
        <v>24</v>
      </c>
      <c r="M12" s="147"/>
      <c r="N12" s="40" t="s">
        <v>21</v>
      </c>
      <c r="O12" s="40" t="s">
        <v>22</v>
      </c>
      <c r="P12" s="40" t="s">
        <v>23</v>
      </c>
      <c r="Q12" s="40" t="s">
        <v>24</v>
      </c>
      <c r="R12" s="147"/>
      <c r="S12" s="40" t="s">
        <v>21</v>
      </c>
      <c r="T12" s="40" t="s">
        <v>22</v>
      </c>
      <c r="U12" s="40" t="s">
        <v>23</v>
      </c>
      <c r="V12" s="40" t="s">
        <v>24</v>
      </c>
      <c r="W12" s="147"/>
      <c r="X12" s="70" t="s">
        <v>21</v>
      </c>
      <c r="Y12" s="70" t="s">
        <v>22</v>
      </c>
      <c r="Z12" s="70" t="s">
        <v>23</v>
      </c>
      <c r="AA12" s="70" t="s">
        <v>24</v>
      </c>
      <c r="AB12" s="147"/>
      <c r="AC12" s="70" t="s">
        <v>21</v>
      </c>
      <c r="AD12" s="70" t="s">
        <v>22</v>
      </c>
      <c r="AE12" s="70" t="s">
        <v>23</v>
      </c>
      <c r="AF12" s="70" t="s">
        <v>24</v>
      </c>
      <c r="AG12" s="147"/>
      <c r="AH12" s="64" t="s">
        <v>21</v>
      </c>
      <c r="AI12" s="64" t="s">
        <v>22</v>
      </c>
      <c r="AJ12" s="64" t="s">
        <v>23</v>
      </c>
      <c r="AK12" s="64" t="s">
        <v>24</v>
      </c>
      <c r="AL12" s="147"/>
      <c r="AM12" s="169"/>
      <c r="AN12" s="41" t="s">
        <v>25</v>
      </c>
      <c r="AO12" s="41" t="s">
        <v>26</v>
      </c>
      <c r="AP12" s="41" t="s">
        <v>23</v>
      </c>
      <c r="AQ12" s="41" t="s">
        <v>24</v>
      </c>
      <c r="AR12" s="147"/>
      <c r="AS12" s="10"/>
    </row>
    <row r="13" spans="1:45" s="13" customFormat="1" ht="20.100000000000001" customHeight="1">
      <c r="A13" s="145" t="s">
        <v>27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42">
        <f t="shared" ref="AM13:AR13" si="0">SUM(AM14:AM25)</f>
        <v>306</v>
      </c>
      <c r="AN13" s="42">
        <f t="shared" si="0"/>
        <v>104</v>
      </c>
      <c r="AO13" s="42">
        <f t="shared" si="0"/>
        <v>174</v>
      </c>
      <c r="AP13" s="42">
        <f t="shared" si="0"/>
        <v>28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28</v>
      </c>
      <c r="C14" s="46" t="s">
        <v>29</v>
      </c>
      <c r="D14" s="58"/>
      <c r="E14" s="58">
        <v>18</v>
      </c>
      <c r="F14" s="58"/>
      <c r="G14" s="58"/>
      <c r="H14" s="71">
        <v>2</v>
      </c>
      <c r="I14" s="58"/>
      <c r="J14" s="58">
        <v>18</v>
      </c>
      <c r="K14" s="58"/>
      <c r="L14" s="58"/>
      <c r="M14" s="71">
        <v>2</v>
      </c>
      <c r="N14" s="88"/>
      <c r="O14" s="59">
        <v>18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54</v>
      </c>
      <c r="AN14" s="47">
        <f>D14+I14+N14+S14+X14+AC14+AH14</f>
        <v>0</v>
      </c>
      <c r="AO14" s="47">
        <f>E14+J14+O14+T14+Y14+AD14+AI14</f>
        <v>54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30</v>
      </c>
      <c r="C15" s="46" t="s">
        <v>31</v>
      </c>
      <c r="D15" s="58"/>
      <c r="E15" s="58"/>
      <c r="F15" s="58">
        <v>18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5" si="1">AN15+AO15+AP15+AQ15</f>
        <v>18</v>
      </c>
      <c r="AN15" s="47">
        <f t="shared" ref="AN15:AN25" si="2">D15+I15+N15+S15+X15+AC15+AH15</f>
        <v>0</v>
      </c>
      <c r="AO15" s="47">
        <f t="shared" ref="AO15:AO25" si="3">E15+J15+O15+T15+Y15+AD15+AI15</f>
        <v>0</v>
      </c>
      <c r="AP15" s="47">
        <f t="shared" ref="AP15:AP25" si="4">F15+K15+P15+U15+Z15+AE15+AJ15</f>
        <v>18</v>
      </c>
      <c r="AQ15" s="47">
        <f t="shared" ref="AQ15:AQ25" si="5">G15+L15+Q15+V15+AA15+AF15+AK15</f>
        <v>0</v>
      </c>
      <c r="AR15" s="51">
        <f t="shared" ref="AR15:AR25" si="6">H15+M15+R15+W15+AB15+AG15+AL15</f>
        <v>2</v>
      </c>
    </row>
    <row r="16" spans="1:45" ht="20.100000000000001" customHeight="1">
      <c r="A16" s="45">
        <v>3</v>
      </c>
      <c r="B16" s="104" t="s">
        <v>32</v>
      </c>
      <c r="C16" s="46" t="s">
        <v>33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6" ht="20.100000000000001" customHeight="1">
      <c r="A17" s="45">
        <v>4</v>
      </c>
      <c r="B17" s="104" t="s">
        <v>34</v>
      </c>
      <c r="C17" s="46" t="s">
        <v>31</v>
      </c>
      <c r="D17" s="58">
        <v>10</v>
      </c>
      <c r="E17" s="58">
        <v>10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20</v>
      </c>
      <c r="AN17" s="47">
        <f t="shared" si="2"/>
        <v>10</v>
      </c>
      <c r="AO17" s="47">
        <f t="shared" si="3"/>
        <v>10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6" ht="20.100000000000001" customHeight="1">
      <c r="A18" s="45">
        <v>5</v>
      </c>
      <c r="B18" s="104" t="s">
        <v>35</v>
      </c>
      <c r="C18" s="46" t="s">
        <v>31</v>
      </c>
      <c r="D18" s="58">
        <v>10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10</v>
      </c>
      <c r="AN18" s="47">
        <f t="shared" si="2"/>
        <v>10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6" ht="20.100000000000001" customHeight="1">
      <c r="A19" s="45">
        <v>6</v>
      </c>
      <c r="B19" s="104" t="s">
        <v>36</v>
      </c>
      <c r="C19" s="46" t="s">
        <v>37</v>
      </c>
      <c r="D19" s="58">
        <v>10</v>
      </c>
      <c r="E19" s="58">
        <v>10</v>
      </c>
      <c r="F19" s="58"/>
      <c r="G19" s="58"/>
      <c r="H19" s="71">
        <v>2</v>
      </c>
      <c r="I19" s="58">
        <v>10</v>
      </c>
      <c r="J19" s="58">
        <v>10</v>
      </c>
      <c r="K19" s="58">
        <v>10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50</v>
      </c>
      <c r="AN19" s="47">
        <f t="shared" si="2"/>
        <v>20</v>
      </c>
      <c r="AO19" s="47">
        <f t="shared" si="3"/>
        <v>20</v>
      </c>
      <c r="AP19" s="47">
        <f t="shared" si="4"/>
        <v>10</v>
      </c>
      <c r="AQ19" s="47">
        <f t="shared" si="5"/>
        <v>0</v>
      </c>
      <c r="AR19" s="51">
        <f t="shared" si="6"/>
        <v>5</v>
      </c>
    </row>
    <row r="20" spans="1:46" ht="20.100000000000001" customHeight="1">
      <c r="A20" s="45">
        <v>7</v>
      </c>
      <c r="B20" s="104" t="s">
        <v>38</v>
      </c>
      <c r="C20" s="46" t="s">
        <v>39</v>
      </c>
      <c r="D20" s="58"/>
      <c r="E20" s="58"/>
      <c r="F20" s="58"/>
      <c r="G20" s="58"/>
      <c r="H20" s="71"/>
      <c r="I20" s="92">
        <v>15</v>
      </c>
      <c r="J20" s="58">
        <v>18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33</v>
      </c>
      <c r="AN20" s="47">
        <f t="shared" si="2"/>
        <v>15</v>
      </c>
      <c r="AO20" s="47">
        <f t="shared" si="3"/>
        <v>18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6" ht="20.100000000000001" customHeight="1">
      <c r="A21" s="45">
        <v>8</v>
      </c>
      <c r="B21" s="104" t="s">
        <v>40</v>
      </c>
      <c r="C21" s="46" t="s">
        <v>29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15</v>
      </c>
      <c r="O21" s="88">
        <v>18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33</v>
      </c>
      <c r="AN21" s="47">
        <f t="shared" si="2"/>
        <v>15</v>
      </c>
      <c r="AO21" s="47">
        <f t="shared" si="3"/>
        <v>18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6" ht="20.100000000000001" customHeight="1">
      <c r="A22" s="45">
        <v>9</v>
      </c>
      <c r="B22" s="104" t="s">
        <v>41</v>
      </c>
      <c r="C22" s="46" t="s">
        <v>42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10</v>
      </c>
      <c r="T22" s="88">
        <v>18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28</v>
      </c>
      <c r="AN22" s="47">
        <f t="shared" si="2"/>
        <v>10</v>
      </c>
      <c r="AO22" s="47">
        <f t="shared" si="3"/>
        <v>18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6" ht="20.100000000000001" customHeight="1">
      <c r="A23" s="45">
        <v>10</v>
      </c>
      <c r="B23" s="104" t="s">
        <v>43</v>
      </c>
      <c r="C23" s="46" t="s">
        <v>42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18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18</v>
      </c>
      <c r="AN23" s="47">
        <f t="shared" si="2"/>
        <v>0</v>
      </c>
      <c r="AO23" s="47">
        <f t="shared" si="3"/>
        <v>18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6" ht="20.100000000000001" customHeight="1">
      <c r="A24" s="45">
        <v>11</v>
      </c>
      <c r="B24" s="104" t="s">
        <v>44</v>
      </c>
      <c r="C24" s="46" t="s">
        <v>45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10</v>
      </c>
      <c r="Y24" s="94">
        <v>18</v>
      </c>
      <c r="Z24" s="94"/>
      <c r="AA24" s="94"/>
      <c r="AB24" s="72">
        <v>3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28</v>
      </c>
      <c r="AN24" s="47">
        <f t="shared" si="2"/>
        <v>10</v>
      </c>
      <c r="AO24" s="47">
        <f t="shared" si="3"/>
        <v>18</v>
      </c>
      <c r="AP24" s="47">
        <f t="shared" si="4"/>
        <v>0</v>
      </c>
      <c r="AQ24" s="47">
        <f t="shared" si="5"/>
        <v>0</v>
      </c>
      <c r="AR24" s="51">
        <f t="shared" si="6"/>
        <v>3</v>
      </c>
      <c r="AT24" s="130"/>
    </row>
    <row r="25" spans="1:46" ht="20.100000000000001" customHeight="1">
      <c r="A25" s="45">
        <v>12</v>
      </c>
      <c r="B25" s="87" t="s">
        <v>46</v>
      </c>
      <c r="C25" s="46" t="s">
        <v>47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89"/>
      <c r="Y25" s="89"/>
      <c r="Z25" s="89"/>
      <c r="AA25" s="89"/>
      <c r="AB25" s="72"/>
      <c r="AC25" s="68">
        <v>10</v>
      </c>
      <c r="AD25" s="89"/>
      <c r="AE25" s="89"/>
      <c r="AF25" s="89"/>
      <c r="AG25" s="72">
        <v>1</v>
      </c>
      <c r="AH25" s="65"/>
      <c r="AI25" s="65"/>
      <c r="AJ25" s="65"/>
      <c r="AK25" s="65"/>
      <c r="AL25" s="72"/>
      <c r="AM25" s="79">
        <f t="shared" si="1"/>
        <v>10</v>
      </c>
      <c r="AN25" s="47">
        <f t="shared" si="2"/>
        <v>10</v>
      </c>
      <c r="AO25" s="47">
        <f t="shared" si="3"/>
        <v>0</v>
      </c>
      <c r="AP25" s="47">
        <f t="shared" si="4"/>
        <v>0</v>
      </c>
      <c r="AQ25" s="47">
        <f t="shared" si="5"/>
        <v>0</v>
      </c>
      <c r="AR25" s="51">
        <f t="shared" si="6"/>
        <v>1</v>
      </c>
    </row>
    <row r="26" spans="1:46" ht="20.100000000000001" customHeight="1">
      <c r="A26" s="145" t="s">
        <v>48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42">
        <f t="shared" ref="AM26:AR26" si="7">SUM(AM27:AM45)</f>
        <v>601</v>
      </c>
      <c r="AN26" s="42">
        <f t="shared" si="7"/>
        <v>215</v>
      </c>
      <c r="AO26" s="42">
        <f t="shared" si="7"/>
        <v>78</v>
      </c>
      <c r="AP26" s="42">
        <f t="shared" si="7"/>
        <v>252</v>
      </c>
      <c r="AQ26" s="42">
        <f t="shared" si="7"/>
        <v>56</v>
      </c>
      <c r="AR26" s="42">
        <f t="shared" si="7"/>
        <v>65</v>
      </c>
    </row>
    <row r="27" spans="1:46" ht="20.100000000000001" customHeight="1">
      <c r="A27" s="45">
        <v>1</v>
      </c>
      <c r="B27" s="96" t="s">
        <v>49</v>
      </c>
      <c r="C27" s="46" t="s">
        <v>50</v>
      </c>
      <c r="D27" s="58">
        <v>10</v>
      </c>
      <c r="E27" s="58"/>
      <c r="F27" s="58">
        <v>18</v>
      </c>
      <c r="G27" s="58"/>
      <c r="H27" s="71">
        <v>3</v>
      </c>
      <c r="I27" s="105"/>
      <c r="J27" s="58"/>
      <c r="K27" s="58"/>
      <c r="L27" s="58"/>
      <c r="M27" s="71"/>
      <c r="N27" s="88"/>
      <c r="O27" s="88"/>
      <c r="P27" s="88"/>
      <c r="Q27" s="88"/>
      <c r="R27" s="72"/>
      <c r="S27" s="88"/>
      <c r="T27" s="88"/>
      <c r="U27" s="88"/>
      <c r="V27" s="88"/>
      <c r="W27" s="72"/>
      <c r="X27" s="94"/>
      <c r="Y27" s="94"/>
      <c r="Z27" s="94"/>
      <c r="AA27" s="94"/>
      <c r="AB27" s="72"/>
      <c r="AC27" s="68"/>
      <c r="AD27" s="68"/>
      <c r="AE27" s="68"/>
      <c r="AF27" s="68"/>
      <c r="AG27" s="72"/>
      <c r="AH27" s="65"/>
      <c r="AI27" s="65"/>
      <c r="AJ27" s="65"/>
      <c r="AK27" s="65"/>
      <c r="AL27" s="72"/>
      <c r="AM27" s="79">
        <f t="shared" ref="AM27" si="8">AN27+AO27+AP27+AQ27</f>
        <v>28</v>
      </c>
      <c r="AN27" s="47">
        <f t="shared" ref="AN27" si="9">D27+I27+N27+S27+X27+AC27+AH27</f>
        <v>10</v>
      </c>
      <c r="AO27" s="47">
        <f t="shared" ref="AO27" si="10">E27+J27+O27+T27+Y27+AD27+AI27</f>
        <v>0</v>
      </c>
      <c r="AP27" s="47">
        <f t="shared" ref="AP27" si="11">F27+K27+P27+U27+Z27+AE27+AJ27</f>
        <v>18</v>
      </c>
      <c r="AQ27" s="47">
        <f t="shared" ref="AQ27" si="12">G27+L27+Q27+V27+AA27+AF27+AK27</f>
        <v>0</v>
      </c>
      <c r="AR27" s="51">
        <f t="shared" ref="AR27" si="13">H27+M27+R27+W27+AB27+AG27+AL27</f>
        <v>3</v>
      </c>
    </row>
    <row r="28" spans="1:46" ht="20.100000000000001" customHeight="1">
      <c r="A28" s="45">
        <v>2</v>
      </c>
      <c r="B28" s="95" t="s">
        <v>51</v>
      </c>
      <c r="C28" s="46" t="s">
        <v>31</v>
      </c>
      <c r="D28" s="58">
        <v>10</v>
      </c>
      <c r="E28" s="58">
        <v>10</v>
      </c>
      <c r="F28" s="58">
        <v>18</v>
      </c>
      <c r="G28" s="58"/>
      <c r="H28" s="71">
        <v>4</v>
      </c>
      <c r="I28" s="105"/>
      <c r="J28" s="105"/>
      <c r="K28" s="105"/>
      <c r="L28" s="105"/>
      <c r="M28" s="106"/>
      <c r="N28" s="88"/>
      <c r="O28" s="88"/>
      <c r="P28" s="88"/>
      <c r="Q28" s="88"/>
      <c r="R28" s="106"/>
      <c r="S28" s="88"/>
      <c r="T28" s="88"/>
      <c r="U28" s="88"/>
      <c r="V28" s="88"/>
      <c r="W28" s="106"/>
      <c r="X28" s="94"/>
      <c r="Y28" s="94"/>
      <c r="Z28" s="94"/>
      <c r="AA28" s="94"/>
      <c r="AB28" s="72"/>
      <c r="AC28" s="68"/>
      <c r="AD28" s="68"/>
      <c r="AE28" s="68"/>
      <c r="AF28" s="68"/>
      <c r="AG28" s="72"/>
      <c r="AH28" s="65"/>
      <c r="AI28" s="65"/>
      <c r="AJ28" s="65"/>
      <c r="AK28" s="65"/>
      <c r="AL28" s="72"/>
      <c r="AM28" s="79">
        <f t="shared" ref="AM28:AM45" si="14">AN28+AO28+AP28+AQ28</f>
        <v>38</v>
      </c>
      <c r="AN28" s="47">
        <f t="shared" ref="AN28:AN45" si="15">D28+I28+N28+S28+X28+AC28+AH28</f>
        <v>10</v>
      </c>
      <c r="AO28" s="47">
        <f t="shared" ref="AO28:AO45" si="16">E28+J28+O28+T28+Y28+AD28+AI28</f>
        <v>10</v>
      </c>
      <c r="AP28" s="47">
        <f t="shared" ref="AP28:AP45" si="17">F28+K28+P28+U28+Z28+AE28+AJ28</f>
        <v>18</v>
      </c>
      <c r="AQ28" s="47">
        <f t="shared" ref="AQ28:AQ45" si="18">G28+L28+Q28+V28+AA28+AF28+AK28</f>
        <v>0</v>
      </c>
      <c r="AR28" s="51">
        <f t="shared" ref="AR28:AR45" si="19">H28+M28+R28+W28+AB28+AG28+AL28</f>
        <v>4</v>
      </c>
    </row>
    <row r="29" spans="1:46" ht="20.100000000000001" customHeight="1">
      <c r="A29" s="45">
        <v>3</v>
      </c>
      <c r="B29" s="96" t="s">
        <v>52</v>
      </c>
      <c r="C29" s="97" t="s">
        <v>50</v>
      </c>
      <c r="D29" s="58">
        <v>10</v>
      </c>
      <c r="E29" s="58"/>
      <c r="F29" s="58">
        <v>18</v>
      </c>
      <c r="G29" s="58"/>
      <c r="H29" s="71">
        <v>3</v>
      </c>
      <c r="I29" s="58"/>
      <c r="J29" s="58"/>
      <c r="K29" s="58"/>
      <c r="L29" s="58"/>
      <c r="M29" s="71"/>
      <c r="N29" s="88"/>
      <c r="O29" s="88"/>
      <c r="P29" s="88"/>
      <c r="Q29" s="88"/>
      <c r="R29" s="71"/>
      <c r="S29" s="88"/>
      <c r="T29" s="88"/>
      <c r="U29" s="88"/>
      <c r="V29" s="88"/>
      <c r="W29" s="72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si="14"/>
        <v>28</v>
      </c>
      <c r="AN29" s="47">
        <f t="shared" si="15"/>
        <v>10</v>
      </c>
      <c r="AO29" s="47">
        <f t="shared" si="16"/>
        <v>0</v>
      </c>
      <c r="AP29" s="47">
        <f t="shared" si="17"/>
        <v>18</v>
      </c>
      <c r="AQ29" s="47">
        <f t="shared" si="18"/>
        <v>0</v>
      </c>
      <c r="AR29" s="51">
        <f t="shared" si="19"/>
        <v>3</v>
      </c>
    </row>
    <row r="30" spans="1:46" ht="20.100000000000001" customHeight="1">
      <c r="A30" s="45">
        <v>4</v>
      </c>
      <c r="B30" s="96" t="s">
        <v>53</v>
      </c>
      <c r="C30" s="97" t="s">
        <v>31</v>
      </c>
      <c r="D30" s="58">
        <v>10</v>
      </c>
      <c r="E30" s="58"/>
      <c r="F30" s="58">
        <v>18</v>
      </c>
      <c r="G30" s="58"/>
      <c r="H30" s="71">
        <v>3</v>
      </c>
      <c r="I30" s="58"/>
      <c r="J30" s="58"/>
      <c r="K30" s="58"/>
      <c r="L30" s="58"/>
      <c r="M30" s="71"/>
      <c r="N30" s="88"/>
      <c r="O30" s="88"/>
      <c r="P30" s="88"/>
      <c r="Q30" s="88"/>
      <c r="R30" s="71"/>
      <c r="S30" s="88"/>
      <c r="T30" s="88"/>
      <c r="U30" s="88"/>
      <c r="V30" s="88"/>
      <c r="W30" s="72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si="14"/>
        <v>28</v>
      </c>
      <c r="AN30" s="47">
        <f t="shared" si="15"/>
        <v>10</v>
      </c>
      <c r="AO30" s="47">
        <f t="shared" si="16"/>
        <v>0</v>
      </c>
      <c r="AP30" s="47">
        <f t="shared" si="17"/>
        <v>18</v>
      </c>
      <c r="AQ30" s="47">
        <f t="shared" si="18"/>
        <v>0</v>
      </c>
      <c r="AR30" s="51">
        <f t="shared" si="19"/>
        <v>3</v>
      </c>
    </row>
    <row r="31" spans="1:46" ht="20.100000000000001" customHeight="1">
      <c r="A31" s="45">
        <v>5</v>
      </c>
      <c r="B31" s="107" t="s">
        <v>54</v>
      </c>
      <c r="C31" s="108" t="s">
        <v>31</v>
      </c>
      <c r="D31" s="109">
        <v>10</v>
      </c>
      <c r="E31" s="110">
        <v>10</v>
      </c>
      <c r="F31" s="110">
        <v>10</v>
      </c>
      <c r="G31" s="105"/>
      <c r="H31" s="106">
        <v>3</v>
      </c>
      <c r="I31" s="58"/>
      <c r="J31" s="58"/>
      <c r="K31" s="58"/>
      <c r="L31" s="58"/>
      <c r="M31" s="71"/>
      <c r="N31" s="111"/>
      <c r="O31" s="111"/>
      <c r="P31" s="111"/>
      <c r="Q31" s="111"/>
      <c r="R31" s="106"/>
      <c r="S31" s="111"/>
      <c r="T31" s="111"/>
      <c r="U31" s="111"/>
      <c r="V31" s="112"/>
      <c r="W31" s="106"/>
      <c r="X31" s="113"/>
      <c r="Y31" s="113"/>
      <c r="Z31" s="113"/>
      <c r="AA31" s="114"/>
      <c r="AB31" s="106"/>
      <c r="AC31" s="114"/>
      <c r="AD31" s="114"/>
      <c r="AE31" s="114"/>
      <c r="AF31" s="114"/>
      <c r="AG31" s="106"/>
      <c r="AH31" s="65"/>
      <c r="AI31" s="65"/>
      <c r="AJ31" s="65"/>
      <c r="AK31" s="65"/>
      <c r="AL31" s="72"/>
      <c r="AM31" s="79">
        <f t="shared" si="14"/>
        <v>30</v>
      </c>
      <c r="AN31" s="47">
        <f t="shared" si="15"/>
        <v>10</v>
      </c>
      <c r="AO31" s="47">
        <f t="shared" si="16"/>
        <v>10</v>
      </c>
      <c r="AP31" s="47">
        <f t="shared" si="17"/>
        <v>10</v>
      </c>
      <c r="AQ31" s="47">
        <f t="shared" si="18"/>
        <v>0</v>
      </c>
      <c r="AR31" s="51">
        <f t="shared" si="19"/>
        <v>3</v>
      </c>
    </row>
    <row r="32" spans="1:46" ht="20.100000000000001" customHeight="1">
      <c r="A32" s="45">
        <v>6</v>
      </c>
      <c r="B32" s="96" t="s">
        <v>55</v>
      </c>
      <c r="C32" s="115" t="s">
        <v>39</v>
      </c>
      <c r="D32" s="58"/>
      <c r="E32" s="58"/>
      <c r="F32" s="58"/>
      <c r="G32" s="58"/>
      <c r="H32" s="71"/>
      <c r="I32" s="58">
        <v>10</v>
      </c>
      <c r="J32" s="58"/>
      <c r="K32" s="58">
        <v>10</v>
      </c>
      <c r="L32" s="58"/>
      <c r="M32" s="71">
        <v>2</v>
      </c>
      <c r="N32" s="88"/>
      <c r="O32" s="88"/>
      <c r="P32" s="88"/>
      <c r="Q32" s="88"/>
      <c r="R32" s="72"/>
      <c r="S32" s="88"/>
      <c r="T32" s="88"/>
      <c r="U32" s="88"/>
      <c r="V32" s="88"/>
      <c r="W32" s="72"/>
      <c r="X32" s="94"/>
      <c r="Y32" s="94"/>
      <c r="Z32" s="94"/>
      <c r="AA32" s="94"/>
      <c r="AB32" s="72"/>
      <c r="AC32" s="68"/>
      <c r="AD32" s="68"/>
      <c r="AE32" s="68"/>
      <c r="AF32" s="68"/>
      <c r="AG32" s="72"/>
      <c r="AH32" s="65"/>
      <c r="AI32" s="65"/>
      <c r="AJ32" s="65"/>
      <c r="AK32" s="65"/>
      <c r="AL32" s="72"/>
      <c r="AM32" s="79">
        <f t="shared" si="14"/>
        <v>20</v>
      </c>
      <c r="AN32" s="47">
        <f t="shared" si="15"/>
        <v>10</v>
      </c>
      <c r="AO32" s="47">
        <f t="shared" si="16"/>
        <v>0</v>
      </c>
      <c r="AP32" s="47">
        <f t="shared" si="17"/>
        <v>10</v>
      </c>
      <c r="AQ32" s="47">
        <f t="shared" si="18"/>
        <v>0</v>
      </c>
      <c r="AR32" s="51">
        <f t="shared" si="19"/>
        <v>2</v>
      </c>
    </row>
    <row r="33" spans="1:44" ht="20.100000000000001" customHeight="1">
      <c r="A33" s="45">
        <v>7</v>
      </c>
      <c r="B33" s="96" t="s">
        <v>56</v>
      </c>
      <c r="C33" s="97" t="s">
        <v>39</v>
      </c>
      <c r="D33" s="58"/>
      <c r="E33" s="58"/>
      <c r="F33" s="58"/>
      <c r="G33" s="58"/>
      <c r="H33" s="71"/>
      <c r="I33" s="58">
        <v>10</v>
      </c>
      <c r="J33" s="58">
        <v>18</v>
      </c>
      <c r="K33" s="58">
        <v>18</v>
      </c>
      <c r="L33" s="58"/>
      <c r="M33" s="71">
        <v>5</v>
      </c>
      <c r="N33" s="88"/>
      <c r="O33" s="88"/>
      <c r="P33" s="88"/>
      <c r="Q33" s="88"/>
      <c r="R33" s="71"/>
      <c r="S33" s="88"/>
      <c r="T33" s="88"/>
      <c r="U33" s="88"/>
      <c r="V33" s="88"/>
      <c r="W33" s="72"/>
      <c r="X33" s="94"/>
      <c r="Y33" s="94"/>
      <c r="Z33" s="94"/>
      <c r="AA33" s="94"/>
      <c r="AB33" s="72"/>
      <c r="AC33" s="68"/>
      <c r="AD33" s="68"/>
      <c r="AE33" s="68"/>
      <c r="AF33" s="68"/>
      <c r="AG33" s="72"/>
      <c r="AH33" s="65"/>
      <c r="AI33" s="65"/>
      <c r="AJ33" s="65"/>
      <c r="AK33" s="65"/>
      <c r="AL33" s="72"/>
      <c r="AM33" s="79">
        <f t="shared" si="14"/>
        <v>46</v>
      </c>
      <c r="AN33" s="47">
        <f t="shared" si="15"/>
        <v>10</v>
      </c>
      <c r="AO33" s="47">
        <f t="shared" si="16"/>
        <v>18</v>
      </c>
      <c r="AP33" s="47">
        <f t="shared" si="17"/>
        <v>18</v>
      </c>
      <c r="AQ33" s="47">
        <f t="shared" si="18"/>
        <v>0</v>
      </c>
      <c r="AR33" s="51">
        <f t="shared" si="19"/>
        <v>5</v>
      </c>
    </row>
    <row r="34" spans="1:44" ht="20.100000000000001" customHeight="1">
      <c r="A34" s="45">
        <v>8</v>
      </c>
      <c r="B34" s="96" t="s">
        <v>57</v>
      </c>
      <c r="C34" s="46" t="s">
        <v>39</v>
      </c>
      <c r="D34" s="58"/>
      <c r="E34" s="58"/>
      <c r="F34" s="58"/>
      <c r="G34" s="58"/>
      <c r="H34" s="71"/>
      <c r="I34" s="58">
        <v>10</v>
      </c>
      <c r="J34" s="58"/>
      <c r="K34" s="58">
        <v>18</v>
      </c>
      <c r="L34" s="58"/>
      <c r="M34" s="71">
        <v>2</v>
      </c>
      <c r="N34" s="88"/>
      <c r="O34" s="88"/>
      <c r="P34" s="88"/>
      <c r="Q34" s="88"/>
      <c r="R34" s="72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14"/>
        <v>28</v>
      </c>
      <c r="AN34" s="47">
        <f t="shared" si="15"/>
        <v>10</v>
      </c>
      <c r="AO34" s="47">
        <f t="shared" si="16"/>
        <v>0</v>
      </c>
      <c r="AP34" s="47">
        <f t="shared" si="17"/>
        <v>18</v>
      </c>
      <c r="AQ34" s="47">
        <f t="shared" si="18"/>
        <v>0</v>
      </c>
      <c r="AR34" s="51">
        <f t="shared" si="19"/>
        <v>2</v>
      </c>
    </row>
    <row r="35" spans="1:44" ht="20.100000000000001" customHeight="1">
      <c r="A35" s="45">
        <v>9</v>
      </c>
      <c r="B35" s="96" t="s">
        <v>58</v>
      </c>
      <c r="C35" s="98" t="s">
        <v>37</v>
      </c>
      <c r="D35" s="99"/>
      <c r="E35" s="99"/>
      <c r="F35" s="99"/>
      <c r="G35" s="99"/>
      <c r="H35" s="100"/>
      <c r="I35" s="101">
        <v>10</v>
      </c>
      <c r="J35" s="99"/>
      <c r="K35" s="99">
        <v>10</v>
      </c>
      <c r="L35" s="99"/>
      <c r="M35" s="100">
        <v>2</v>
      </c>
      <c r="N35" s="88"/>
      <c r="O35" s="88"/>
      <c r="P35" s="88"/>
      <c r="Q35" s="88"/>
      <c r="R35" s="71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14"/>
        <v>20</v>
      </c>
      <c r="AN35" s="47">
        <f t="shared" si="15"/>
        <v>10</v>
      </c>
      <c r="AO35" s="47">
        <f t="shared" si="16"/>
        <v>0</v>
      </c>
      <c r="AP35" s="47">
        <f t="shared" si="17"/>
        <v>10</v>
      </c>
      <c r="AQ35" s="47">
        <f t="shared" si="18"/>
        <v>0</v>
      </c>
      <c r="AR35" s="51">
        <f t="shared" si="19"/>
        <v>2</v>
      </c>
    </row>
    <row r="36" spans="1:44" ht="20.100000000000001" customHeight="1">
      <c r="A36" s="45">
        <v>10</v>
      </c>
      <c r="B36" s="96" t="s">
        <v>59</v>
      </c>
      <c r="C36" s="98" t="s">
        <v>60</v>
      </c>
      <c r="D36" s="99"/>
      <c r="E36" s="99"/>
      <c r="F36" s="99"/>
      <c r="G36" s="99"/>
      <c r="H36" s="100"/>
      <c r="I36" s="101">
        <v>10</v>
      </c>
      <c r="J36" s="99"/>
      <c r="K36" s="99">
        <v>10</v>
      </c>
      <c r="L36" s="99"/>
      <c r="M36" s="100">
        <v>3</v>
      </c>
      <c r="N36" s="88"/>
      <c r="O36" s="88"/>
      <c r="P36" s="88"/>
      <c r="Q36" s="88"/>
      <c r="R36" s="72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14"/>
        <v>20</v>
      </c>
      <c r="AN36" s="47">
        <f t="shared" si="15"/>
        <v>10</v>
      </c>
      <c r="AO36" s="47">
        <f t="shared" si="16"/>
        <v>0</v>
      </c>
      <c r="AP36" s="47">
        <f t="shared" si="17"/>
        <v>10</v>
      </c>
      <c r="AQ36" s="47">
        <f t="shared" si="18"/>
        <v>0</v>
      </c>
      <c r="AR36" s="51">
        <f t="shared" si="19"/>
        <v>3</v>
      </c>
    </row>
    <row r="37" spans="1:44" ht="20.100000000000001" customHeight="1">
      <c r="A37" s="45">
        <v>11</v>
      </c>
      <c r="B37" s="96" t="s">
        <v>61</v>
      </c>
      <c r="C37" s="98" t="s">
        <v>29</v>
      </c>
      <c r="D37" s="99"/>
      <c r="E37" s="99"/>
      <c r="F37" s="99"/>
      <c r="G37" s="99"/>
      <c r="H37" s="100"/>
      <c r="I37" s="101"/>
      <c r="J37" s="99"/>
      <c r="K37" s="99"/>
      <c r="L37" s="99"/>
      <c r="M37" s="100"/>
      <c r="N37" s="88">
        <v>10</v>
      </c>
      <c r="O37" s="88"/>
      <c r="P37" s="88">
        <v>10</v>
      </c>
      <c r="Q37" s="88"/>
      <c r="R37" s="72">
        <v>2</v>
      </c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14"/>
        <v>20</v>
      </c>
      <c r="AN37" s="47">
        <f t="shared" si="15"/>
        <v>10</v>
      </c>
      <c r="AO37" s="47">
        <f t="shared" si="16"/>
        <v>0</v>
      </c>
      <c r="AP37" s="47">
        <f t="shared" si="17"/>
        <v>10</v>
      </c>
      <c r="AQ37" s="47">
        <f t="shared" si="18"/>
        <v>0</v>
      </c>
      <c r="AR37" s="51">
        <f t="shared" si="19"/>
        <v>2</v>
      </c>
    </row>
    <row r="38" spans="1:44" ht="20.100000000000001" customHeight="1">
      <c r="A38" s="45">
        <v>12</v>
      </c>
      <c r="B38" s="107" t="s">
        <v>62</v>
      </c>
      <c r="C38" s="102" t="s">
        <v>63</v>
      </c>
      <c r="D38" s="103"/>
      <c r="E38" s="58"/>
      <c r="F38" s="58"/>
      <c r="G38" s="58"/>
      <c r="H38" s="71"/>
      <c r="I38" s="101"/>
      <c r="J38" s="99"/>
      <c r="K38" s="99"/>
      <c r="L38" s="99"/>
      <c r="M38" s="100"/>
      <c r="N38" s="88">
        <v>15</v>
      </c>
      <c r="O38" s="88"/>
      <c r="P38" s="88">
        <v>10</v>
      </c>
      <c r="Q38" s="88">
        <v>18</v>
      </c>
      <c r="R38" s="72">
        <v>5</v>
      </c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116"/>
      <c r="AI38" s="116"/>
      <c r="AJ38" s="116"/>
      <c r="AK38" s="116"/>
      <c r="AL38" s="106"/>
      <c r="AM38" s="79">
        <f t="shared" si="14"/>
        <v>43</v>
      </c>
      <c r="AN38" s="47">
        <f t="shared" si="15"/>
        <v>15</v>
      </c>
      <c r="AO38" s="47">
        <f t="shared" si="16"/>
        <v>0</v>
      </c>
      <c r="AP38" s="47">
        <f t="shared" si="17"/>
        <v>10</v>
      </c>
      <c r="AQ38" s="47">
        <f t="shared" si="18"/>
        <v>18</v>
      </c>
      <c r="AR38" s="51">
        <f t="shared" si="19"/>
        <v>5</v>
      </c>
    </row>
    <row r="39" spans="1:44" ht="20.100000000000001" customHeight="1">
      <c r="A39" s="45">
        <v>13</v>
      </c>
      <c r="B39" s="107" t="s">
        <v>64</v>
      </c>
      <c r="C39" s="108" t="s">
        <v>60</v>
      </c>
      <c r="D39" s="117"/>
      <c r="E39" s="105"/>
      <c r="F39" s="105"/>
      <c r="G39" s="105"/>
      <c r="H39" s="106"/>
      <c r="I39" s="105"/>
      <c r="J39" s="105"/>
      <c r="K39" s="105"/>
      <c r="L39" s="105"/>
      <c r="M39" s="106"/>
      <c r="N39" s="111">
        <v>15</v>
      </c>
      <c r="O39" s="111">
        <v>10</v>
      </c>
      <c r="P39" s="111">
        <v>10</v>
      </c>
      <c r="Q39" s="112"/>
      <c r="R39" s="106">
        <v>4</v>
      </c>
      <c r="S39" s="111"/>
      <c r="T39" s="111"/>
      <c r="U39" s="111"/>
      <c r="V39" s="111"/>
      <c r="W39" s="106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65"/>
      <c r="AI39" s="65"/>
      <c r="AJ39" s="65"/>
      <c r="AK39" s="65"/>
      <c r="AL39" s="72"/>
      <c r="AM39" s="79">
        <f t="shared" si="14"/>
        <v>35</v>
      </c>
      <c r="AN39" s="47">
        <f t="shared" si="15"/>
        <v>15</v>
      </c>
      <c r="AO39" s="47">
        <f t="shared" si="16"/>
        <v>10</v>
      </c>
      <c r="AP39" s="47">
        <f t="shared" si="17"/>
        <v>10</v>
      </c>
      <c r="AQ39" s="47">
        <f t="shared" si="18"/>
        <v>0</v>
      </c>
      <c r="AR39" s="51">
        <f t="shared" si="19"/>
        <v>4</v>
      </c>
    </row>
    <row r="40" spans="1:44" ht="20.100000000000001" customHeight="1">
      <c r="A40" s="45">
        <v>14</v>
      </c>
      <c r="B40" s="107" t="s">
        <v>65</v>
      </c>
      <c r="C40" s="102" t="s">
        <v>42</v>
      </c>
      <c r="D40" s="103"/>
      <c r="E40" s="58"/>
      <c r="F40" s="58"/>
      <c r="G40" s="58"/>
      <c r="H40" s="71"/>
      <c r="I40" s="58"/>
      <c r="J40" s="58"/>
      <c r="K40" s="58"/>
      <c r="L40" s="58"/>
      <c r="M40" s="71"/>
      <c r="N40" s="88"/>
      <c r="O40" s="88"/>
      <c r="P40" s="88"/>
      <c r="Q40" s="88"/>
      <c r="R40" s="72"/>
      <c r="S40" s="88">
        <v>10</v>
      </c>
      <c r="T40" s="88">
        <v>10</v>
      </c>
      <c r="U40" s="88"/>
      <c r="V40" s="88"/>
      <c r="W40" s="72">
        <v>2</v>
      </c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65"/>
      <c r="AI40" s="65"/>
      <c r="AJ40" s="65"/>
      <c r="AK40" s="65"/>
      <c r="AL40" s="72"/>
      <c r="AM40" s="79">
        <f t="shared" si="14"/>
        <v>20</v>
      </c>
      <c r="AN40" s="47">
        <f t="shared" si="15"/>
        <v>10</v>
      </c>
      <c r="AO40" s="47">
        <f t="shared" si="16"/>
        <v>10</v>
      </c>
      <c r="AP40" s="47">
        <f t="shared" si="17"/>
        <v>0</v>
      </c>
      <c r="AQ40" s="47">
        <f t="shared" si="18"/>
        <v>0</v>
      </c>
      <c r="AR40" s="51">
        <f t="shared" si="19"/>
        <v>2</v>
      </c>
    </row>
    <row r="41" spans="1:44" ht="20.100000000000001" customHeight="1">
      <c r="A41" s="45">
        <v>15</v>
      </c>
      <c r="B41" s="107" t="s">
        <v>66</v>
      </c>
      <c r="C41" s="102" t="s">
        <v>67</v>
      </c>
      <c r="D41" s="103"/>
      <c r="E41" s="58"/>
      <c r="F41" s="58"/>
      <c r="G41" s="58"/>
      <c r="H41" s="71"/>
      <c r="I41" s="58"/>
      <c r="J41" s="58"/>
      <c r="K41" s="58"/>
      <c r="L41" s="58"/>
      <c r="M41" s="71"/>
      <c r="N41" s="88"/>
      <c r="O41" s="88"/>
      <c r="P41" s="88"/>
      <c r="Q41" s="88"/>
      <c r="R41" s="71"/>
      <c r="S41" s="88">
        <v>15</v>
      </c>
      <c r="T41" s="88"/>
      <c r="U41" s="88">
        <v>10</v>
      </c>
      <c r="V41" s="88">
        <v>18</v>
      </c>
      <c r="W41" s="72">
        <v>5</v>
      </c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14"/>
        <v>43</v>
      </c>
      <c r="AN41" s="47">
        <f t="shared" si="15"/>
        <v>15</v>
      </c>
      <c r="AO41" s="47">
        <f t="shared" si="16"/>
        <v>0</v>
      </c>
      <c r="AP41" s="47">
        <f t="shared" si="17"/>
        <v>10</v>
      </c>
      <c r="AQ41" s="47">
        <f t="shared" si="18"/>
        <v>18</v>
      </c>
      <c r="AR41" s="51">
        <f t="shared" si="19"/>
        <v>5</v>
      </c>
    </row>
    <row r="42" spans="1:44" ht="20.100000000000001" customHeight="1">
      <c r="A42" s="45">
        <v>16</v>
      </c>
      <c r="B42" s="107" t="s">
        <v>68</v>
      </c>
      <c r="C42" s="118" t="s">
        <v>42</v>
      </c>
      <c r="D42" s="119"/>
      <c r="E42" s="120"/>
      <c r="F42" s="120"/>
      <c r="G42" s="120"/>
      <c r="H42" s="121"/>
      <c r="I42" s="120"/>
      <c r="J42" s="120"/>
      <c r="K42" s="120"/>
      <c r="L42" s="120"/>
      <c r="M42" s="121"/>
      <c r="N42" s="122"/>
      <c r="O42" s="122"/>
      <c r="P42" s="122"/>
      <c r="Q42" s="122"/>
      <c r="R42" s="123"/>
      <c r="S42" s="88">
        <v>15</v>
      </c>
      <c r="T42" s="88">
        <v>10</v>
      </c>
      <c r="U42" s="88">
        <v>10</v>
      </c>
      <c r="V42" s="88"/>
      <c r="W42" s="72">
        <v>4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14"/>
        <v>35</v>
      </c>
      <c r="AN42" s="47">
        <f t="shared" si="15"/>
        <v>15</v>
      </c>
      <c r="AO42" s="47">
        <f t="shared" si="16"/>
        <v>10</v>
      </c>
      <c r="AP42" s="47">
        <f t="shared" si="17"/>
        <v>10</v>
      </c>
      <c r="AQ42" s="47">
        <f t="shared" si="18"/>
        <v>0</v>
      </c>
      <c r="AR42" s="51">
        <f t="shared" si="19"/>
        <v>4</v>
      </c>
    </row>
    <row r="43" spans="1:44" ht="20.100000000000001" customHeight="1">
      <c r="A43" s="45">
        <v>17</v>
      </c>
      <c r="B43" s="107" t="s">
        <v>69</v>
      </c>
      <c r="C43" s="102" t="s">
        <v>70</v>
      </c>
      <c r="D43" s="103"/>
      <c r="E43" s="58"/>
      <c r="F43" s="58"/>
      <c r="G43" s="58"/>
      <c r="H43" s="71"/>
      <c r="I43" s="58"/>
      <c r="J43" s="58"/>
      <c r="K43" s="58"/>
      <c r="L43" s="58"/>
      <c r="M43" s="71"/>
      <c r="N43" s="88"/>
      <c r="O43" s="88"/>
      <c r="P43" s="88"/>
      <c r="Q43" s="88"/>
      <c r="R43" s="72"/>
      <c r="S43" s="88"/>
      <c r="T43" s="88"/>
      <c r="U43" s="88"/>
      <c r="V43" s="88"/>
      <c r="W43" s="72"/>
      <c r="X43" s="94">
        <v>10</v>
      </c>
      <c r="Y43" s="94">
        <v>10</v>
      </c>
      <c r="Z43" s="94">
        <v>18</v>
      </c>
      <c r="AA43" s="94"/>
      <c r="AB43" s="72">
        <v>4</v>
      </c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14"/>
        <v>38</v>
      </c>
      <c r="AN43" s="47">
        <f t="shared" si="15"/>
        <v>10</v>
      </c>
      <c r="AO43" s="47">
        <f t="shared" si="16"/>
        <v>10</v>
      </c>
      <c r="AP43" s="47">
        <f t="shared" si="17"/>
        <v>18</v>
      </c>
      <c r="AQ43" s="47">
        <f t="shared" si="18"/>
        <v>0</v>
      </c>
      <c r="AR43" s="51">
        <f t="shared" si="19"/>
        <v>4</v>
      </c>
    </row>
    <row r="44" spans="1:44" ht="20.100000000000001" customHeight="1">
      <c r="A44" s="45">
        <v>18</v>
      </c>
      <c r="B44" s="96" t="s">
        <v>71</v>
      </c>
      <c r="C44" s="46" t="s">
        <v>45</v>
      </c>
      <c r="D44" s="58"/>
      <c r="E44" s="58"/>
      <c r="F44" s="58"/>
      <c r="G44" s="58"/>
      <c r="H44" s="71"/>
      <c r="I44" s="58"/>
      <c r="J44" s="58"/>
      <c r="K44" s="58"/>
      <c r="L44" s="58"/>
      <c r="M44" s="71"/>
      <c r="N44" s="88"/>
      <c r="O44" s="88"/>
      <c r="P44" s="88"/>
      <c r="Q44" s="88"/>
      <c r="R44" s="72"/>
      <c r="S44" s="88"/>
      <c r="T44" s="88"/>
      <c r="U44" s="88"/>
      <c r="V44" s="88"/>
      <c r="W44" s="72"/>
      <c r="X44" s="94">
        <v>15</v>
      </c>
      <c r="Y44" s="94"/>
      <c r="Z44" s="94">
        <v>18</v>
      </c>
      <c r="AA44" s="94">
        <v>10</v>
      </c>
      <c r="AB44" s="72">
        <v>5</v>
      </c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14"/>
        <v>43</v>
      </c>
      <c r="AN44" s="47">
        <f t="shared" si="15"/>
        <v>15</v>
      </c>
      <c r="AO44" s="47">
        <f t="shared" si="16"/>
        <v>0</v>
      </c>
      <c r="AP44" s="47">
        <f t="shared" si="17"/>
        <v>18</v>
      </c>
      <c r="AQ44" s="47">
        <f t="shared" si="18"/>
        <v>10</v>
      </c>
      <c r="AR44" s="51">
        <f t="shared" si="19"/>
        <v>5</v>
      </c>
    </row>
    <row r="45" spans="1:44" ht="20.100000000000001" customHeight="1">
      <c r="A45" s="45">
        <v>19</v>
      </c>
      <c r="B45" s="57" t="s">
        <v>72</v>
      </c>
      <c r="C45" s="46" t="s">
        <v>47</v>
      </c>
      <c r="D45" s="58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/>
      <c r="Y45" s="94"/>
      <c r="Z45" s="94"/>
      <c r="AA45" s="94"/>
      <c r="AB45" s="72"/>
      <c r="AC45" s="68">
        <v>10</v>
      </c>
      <c r="AD45" s="68"/>
      <c r="AE45" s="68">
        <v>18</v>
      </c>
      <c r="AF45" s="68">
        <v>10</v>
      </c>
      <c r="AG45" s="72">
        <v>4</v>
      </c>
      <c r="AH45" s="65"/>
      <c r="AI45" s="65"/>
      <c r="AJ45" s="65"/>
      <c r="AK45" s="65"/>
      <c r="AL45" s="72"/>
      <c r="AM45" s="79">
        <f t="shared" si="14"/>
        <v>38</v>
      </c>
      <c r="AN45" s="47">
        <f t="shared" si="15"/>
        <v>10</v>
      </c>
      <c r="AO45" s="47">
        <f t="shared" si="16"/>
        <v>0</v>
      </c>
      <c r="AP45" s="47">
        <f t="shared" si="17"/>
        <v>18</v>
      </c>
      <c r="AQ45" s="47">
        <f t="shared" si="18"/>
        <v>10</v>
      </c>
      <c r="AR45" s="51">
        <f t="shared" si="19"/>
        <v>4</v>
      </c>
    </row>
    <row r="46" spans="1:44" ht="20.100000000000001" customHeight="1">
      <c r="A46" s="145" t="s">
        <v>73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48">
        <f t="shared" ref="AM46:AR46" si="20">AM47</f>
        <v>541</v>
      </c>
      <c r="AN46" s="48">
        <f t="shared" si="20"/>
        <v>215</v>
      </c>
      <c r="AO46" s="48">
        <f t="shared" si="20"/>
        <v>18</v>
      </c>
      <c r="AP46" s="48">
        <f t="shared" si="20"/>
        <v>236</v>
      </c>
      <c r="AQ46" s="48">
        <f t="shared" si="20"/>
        <v>72</v>
      </c>
      <c r="AR46" s="49">
        <f t="shared" si="20"/>
        <v>63</v>
      </c>
    </row>
    <row r="47" spans="1:44" ht="20.100000000000001" customHeight="1">
      <c r="A47" s="45">
        <v>1</v>
      </c>
      <c r="B47" s="74" t="s">
        <v>74</v>
      </c>
      <c r="C47" s="46"/>
      <c r="D47" s="58"/>
      <c r="E47" s="58"/>
      <c r="F47" s="58"/>
      <c r="G47" s="58"/>
      <c r="H47" s="71"/>
      <c r="I47" s="58"/>
      <c r="J47" s="58"/>
      <c r="K47" s="58"/>
      <c r="L47" s="58"/>
      <c r="M47" s="71"/>
      <c r="N47" s="88">
        <f>ZPP!N30</f>
        <v>25</v>
      </c>
      <c r="O47" s="88">
        <f>ZPP!O30</f>
        <v>18</v>
      </c>
      <c r="P47" s="88">
        <f>ZPP!P30</f>
        <v>36</v>
      </c>
      <c r="Q47" s="88">
        <f>ZPP!Q30</f>
        <v>0</v>
      </c>
      <c r="R47" s="72">
        <f>ZPP!R30</f>
        <v>8</v>
      </c>
      <c r="S47" s="88">
        <f>ZPP!S30</f>
        <v>25</v>
      </c>
      <c r="T47" s="88">
        <f>ZPP!T30</f>
        <v>0</v>
      </c>
      <c r="U47" s="88">
        <f>ZPP!U30</f>
        <v>36</v>
      </c>
      <c r="V47" s="88">
        <f>ZPP!V30</f>
        <v>0</v>
      </c>
      <c r="W47" s="72">
        <f>ZPP!W30</f>
        <v>7</v>
      </c>
      <c r="X47" s="94">
        <f>ZPP!X30</f>
        <v>30</v>
      </c>
      <c r="Y47" s="94">
        <f>ZPP!Y30</f>
        <v>0</v>
      </c>
      <c r="Z47" s="94">
        <f>ZPP!Z30</f>
        <v>36</v>
      </c>
      <c r="AA47" s="94">
        <f>ZPP!AA30</f>
        <v>18</v>
      </c>
      <c r="AB47" s="72">
        <f>ZPP!AB30</f>
        <v>10</v>
      </c>
      <c r="AC47" s="68">
        <f>ZPP!AC30</f>
        <v>60</v>
      </c>
      <c r="AD47" s="68">
        <f>ZPP!AD30</f>
        <v>0</v>
      </c>
      <c r="AE47" s="68">
        <f>ZPP!AE30</f>
        <v>64</v>
      </c>
      <c r="AF47" s="68">
        <f>ZPP!AF30</f>
        <v>18</v>
      </c>
      <c r="AG47" s="72">
        <f>ZPP!AG30</f>
        <v>17</v>
      </c>
      <c r="AH47" s="65">
        <f>ZPP!AH30</f>
        <v>75</v>
      </c>
      <c r="AI47" s="65">
        <f>ZPP!AI30</f>
        <v>0</v>
      </c>
      <c r="AJ47" s="65">
        <f>ZPP!AJ30</f>
        <v>64</v>
      </c>
      <c r="AK47" s="65">
        <f>ZPP!AK30</f>
        <v>36</v>
      </c>
      <c r="AL47" s="72">
        <f>ZPP!AL30</f>
        <v>21</v>
      </c>
      <c r="AM47" s="79">
        <f>SUM(AN47:AQ47)</f>
        <v>541</v>
      </c>
      <c r="AN47" s="47">
        <f>N47+S47+X47+AC47+AH47</f>
        <v>215</v>
      </c>
      <c r="AO47" s="47">
        <f t="shared" ref="AO47:AR47" si="21">O47+T47+Y47+AD47+AI47</f>
        <v>18</v>
      </c>
      <c r="AP47" s="47">
        <f t="shared" si="21"/>
        <v>236</v>
      </c>
      <c r="AQ47" s="47">
        <f t="shared" si="21"/>
        <v>72</v>
      </c>
      <c r="AR47" s="51">
        <f t="shared" si="21"/>
        <v>63</v>
      </c>
    </row>
    <row r="48" spans="1:44" ht="20.100000000000001" customHeight="1">
      <c r="A48" s="145" t="s">
        <v>75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42">
        <f>AM49+AM52</f>
        <v>54</v>
      </c>
      <c r="AN48" s="43">
        <f>SUM(AN49:AN52)</f>
        <v>0</v>
      </c>
      <c r="AO48" s="43">
        <f>SUM(AO49:AO52)</f>
        <v>0</v>
      </c>
      <c r="AP48" s="43">
        <f>SUM(AP49:AP52)</f>
        <v>0</v>
      </c>
      <c r="AQ48" s="43">
        <f>SUM(AQ49:AQ52)</f>
        <v>54</v>
      </c>
      <c r="AR48" s="44">
        <f>SUM(AR49:AR52)</f>
        <v>49</v>
      </c>
    </row>
    <row r="49" spans="1:44" ht="20.100000000000001" customHeight="1">
      <c r="A49" s="46">
        <v>1</v>
      </c>
      <c r="B49" s="96" t="s">
        <v>76</v>
      </c>
      <c r="C49" s="45" t="s">
        <v>77</v>
      </c>
      <c r="D49" s="58"/>
      <c r="E49" s="58"/>
      <c r="F49" s="58"/>
      <c r="G49" s="58"/>
      <c r="H49" s="71"/>
      <c r="I49" s="58"/>
      <c r="J49" s="58"/>
      <c r="K49" s="58"/>
      <c r="L49" s="58"/>
      <c r="M49" s="71"/>
      <c r="N49" s="88"/>
      <c r="O49" s="88"/>
      <c r="P49" s="88"/>
      <c r="Q49" s="88"/>
      <c r="R49" s="72"/>
      <c r="S49" s="88"/>
      <c r="T49" s="88"/>
      <c r="U49" s="88"/>
      <c r="V49" s="88"/>
      <c r="W49" s="72"/>
      <c r="X49" s="94"/>
      <c r="Y49" s="94"/>
      <c r="Z49" s="94"/>
      <c r="AA49" s="94">
        <v>18</v>
      </c>
      <c r="AB49" s="72">
        <v>2</v>
      </c>
      <c r="AC49" s="68"/>
      <c r="AD49" s="68"/>
      <c r="AE49" s="68"/>
      <c r="AF49" s="68">
        <v>18</v>
      </c>
      <c r="AG49" s="72">
        <v>2</v>
      </c>
      <c r="AH49" s="65"/>
      <c r="AI49" s="65"/>
      <c r="AJ49" s="65"/>
      <c r="AK49" s="65">
        <v>18</v>
      </c>
      <c r="AL49" s="72">
        <v>9</v>
      </c>
      <c r="AM49" s="79">
        <f>AN49+AO49+AQ49</f>
        <v>54</v>
      </c>
      <c r="AN49" s="47">
        <f t="shared" ref="AN49:AR49" si="22">D49+I49+N49+S49+X49+AC49+AH49</f>
        <v>0</v>
      </c>
      <c r="AO49" s="47">
        <f t="shared" si="22"/>
        <v>0</v>
      </c>
      <c r="AP49" s="47">
        <f t="shared" si="22"/>
        <v>0</v>
      </c>
      <c r="AQ49" s="47">
        <f t="shared" si="22"/>
        <v>54</v>
      </c>
      <c r="AR49" s="51">
        <f t="shared" si="22"/>
        <v>13</v>
      </c>
    </row>
    <row r="50" spans="1:44" ht="20.100000000000001" customHeight="1">
      <c r="A50" s="46">
        <v>2</v>
      </c>
      <c r="B50" s="96" t="s">
        <v>78</v>
      </c>
      <c r="C50" s="45" t="s">
        <v>39</v>
      </c>
      <c r="D50" s="162">
        <v>12</v>
      </c>
      <c r="E50" s="163"/>
      <c r="F50" s="163"/>
      <c r="G50" s="163"/>
      <c r="H50" s="163"/>
      <c r="I50" s="163"/>
      <c r="J50" s="163"/>
      <c r="K50" s="163"/>
      <c r="L50" s="163"/>
      <c r="M50" s="164"/>
      <c r="N50" s="165">
        <v>0</v>
      </c>
      <c r="O50" s="166"/>
      <c r="P50" s="166"/>
      <c r="Q50" s="166"/>
      <c r="R50" s="166"/>
      <c r="S50" s="166"/>
      <c r="T50" s="166"/>
      <c r="U50" s="166"/>
      <c r="V50" s="166"/>
      <c r="W50" s="167"/>
      <c r="X50" s="165">
        <v>0</v>
      </c>
      <c r="Y50" s="166"/>
      <c r="Z50" s="166"/>
      <c r="AA50" s="166"/>
      <c r="AB50" s="166"/>
      <c r="AC50" s="166"/>
      <c r="AD50" s="166"/>
      <c r="AE50" s="166"/>
      <c r="AF50" s="166"/>
      <c r="AG50" s="167"/>
      <c r="AH50" s="165">
        <v>0</v>
      </c>
      <c r="AI50" s="166"/>
      <c r="AJ50" s="166"/>
      <c r="AK50" s="166"/>
      <c r="AL50" s="167"/>
      <c r="AM50" s="79">
        <f t="shared" ref="AM50:AM52" si="23">AN50+AO50+AQ50</f>
        <v>0</v>
      </c>
      <c r="AN50" s="47">
        <v>0</v>
      </c>
      <c r="AO50" s="47">
        <f t="shared" ref="AO50:AO52" si="24">E50+J50+O50+T50+Y50+AD50+AI50</f>
        <v>0</v>
      </c>
      <c r="AP50" s="47">
        <f t="shared" ref="AP50:AP52" si="25">F50+K50+P50+U50+Z50+AE50+AJ50</f>
        <v>0</v>
      </c>
      <c r="AQ50" s="47">
        <f t="shared" ref="AQ50:AQ52" si="26">G50+L50+Q50+V50+AA50+AF50+AK50</f>
        <v>0</v>
      </c>
      <c r="AR50" s="51">
        <v>12</v>
      </c>
    </row>
    <row r="51" spans="1:44" ht="20.100000000000001" customHeight="1">
      <c r="A51" s="46">
        <v>3</v>
      </c>
      <c r="B51" s="96" t="s">
        <v>79</v>
      </c>
      <c r="C51" s="45" t="s">
        <v>42</v>
      </c>
      <c r="D51" s="162">
        <v>0</v>
      </c>
      <c r="E51" s="163"/>
      <c r="F51" s="163"/>
      <c r="G51" s="163"/>
      <c r="H51" s="163"/>
      <c r="I51" s="163"/>
      <c r="J51" s="163"/>
      <c r="K51" s="163"/>
      <c r="L51" s="163"/>
      <c r="M51" s="164"/>
      <c r="N51" s="165">
        <v>12</v>
      </c>
      <c r="O51" s="166"/>
      <c r="P51" s="166"/>
      <c r="Q51" s="166"/>
      <c r="R51" s="166"/>
      <c r="S51" s="166"/>
      <c r="T51" s="166"/>
      <c r="U51" s="166"/>
      <c r="V51" s="166"/>
      <c r="W51" s="167"/>
      <c r="X51" s="165">
        <v>0</v>
      </c>
      <c r="Y51" s="166"/>
      <c r="Z51" s="166"/>
      <c r="AA51" s="166"/>
      <c r="AB51" s="166"/>
      <c r="AC51" s="166"/>
      <c r="AD51" s="166"/>
      <c r="AE51" s="166"/>
      <c r="AF51" s="166"/>
      <c r="AG51" s="167"/>
      <c r="AH51" s="165">
        <v>0</v>
      </c>
      <c r="AI51" s="166"/>
      <c r="AJ51" s="166"/>
      <c r="AK51" s="166"/>
      <c r="AL51" s="167"/>
      <c r="AM51" s="79">
        <f t="shared" si="23"/>
        <v>0</v>
      </c>
      <c r="AN51" s="47">
        <v>0</v>
      </c>
      <c r="AO51" s="47">
        <f t="shared" si="24"/>
        <v>0</v>
      </c>
      <c r="AP51" s="47">
        <f t="shared" si="25"/>
        <v>0</v>
      </c>
      <c r="AQ51" s="47">
        <f t="shared" si="26"/>
        <v>0</v>
      </c>
      <c r="AR51" s="51">
        <v>12</v>
      </c>
    </row>
    <row r="52" spans="1:44" ht="20.100000000000001" customHeight="1">
      <c r="A52" s="46">
        <v>4</v>
      </c>
      <c r="B52" s="96" t="s">
        <v>80</v>
      </c>
      <c r="C52" s="45" t="s">
        <v>47</v>
      </c>
      <c r="D52" s="162">
        <v>0</v>
      </c>
      <c r="E52" s="163"/>
      <c r="F52" s="163"/>
      <c r="G52" s="163"/>
      <c r="H52" s="163"/>
      <c r="I52" s="163"/>
      <c r="J52" s="163"/>
      <c r="K52" s="163"/>
      <c r="L52" s="163"/>
      <c r="M52" s="164"/>
      <c r="N52" s="165">
        <v>0</v>
      </c>
      <c r="O52" s="166"/>
      <c r="P52" s="166"/>
      <c r="Q52" s="166"/>
      <c r="R52" s="166"/>
      <c r="S52" s="166"/>
      <c r="T52" s="166"/>
      <c r="U52" s="166"/>
      <c r="V52" s="166"/>
      <c r="W52" s="167"/>
      <c r="X52" s="165">
        <v>12</v>
      </c>
      <c r="Y52" s="166"/>
      <c r="Z52" s="166"/>
      <c r="AA52" s="166"/>
      <c r="AB52" s="166"/>
      <c r="AC52" s="166"/>
      <c r="AD52" s="166"/>
      <c r="AE52" s="166"/>
      <c r="AF52" s="166"/>
      <c r="AG52" s="167"/>
      <c r="AH52" s="165">
        <v>0</v>
      </c>
      <c r="AI52" s="166"/>
      <c r="AJ52" s="166"/>
      <c r="AK52" s="166"/>
      <c r="AL52" s="167"/>
      <c r="AM52" s="79">
        <f t="shared" si="23"/>
        <v>0</v>
      </c>
      <c r="AN52" s="47">
        <v>0</v>
      </c>
      <c r="AO52" s="47">
        <f t="shared" si="24"/>
        <v>0</v>
      </c>
      <c r="AP52" s="47">
        <f t="shared" si="25"/>
        <v>0</v>
      </c>
      <c r="AQ52" s="47">
        <f t="shared" si="26"/>
        <v>0</v>
      </c>
      <c r="AR52" s="51">
        <v>12</v>
      </c>
    </row>
    <row r="53" spans="1:44" ht="20.100000000000001" customHeight="1">
      <c r="A53" s="160" t="s">
        <v>81</v>
      </c>
      <c r="B53" s="160"/>
      <c r="C53" s="160"/>
      <c r="D53" s="62">
        <f>SUM(D14:D49)</f>
        <v>84</v>
      </c>
      <c r="E53" s="62">
        <f>SUM(E14:E49)</f>
        <v>58</v>
      </c>
      <c r="F53" s="62">
        <f>SUM(F14:F49)</f>
        <v>100</v>
      </c>
      <c r="G53" s="62">
        <f>SUM(G14:G49)</f>
        <v>0</v>
      </c>
      <c r="H53" s="161">
        <f>SUM(H14:H52)</f>
        <v>25</v>
      </c>
      <c r="I53" s="62">
        <f>SUM(I14:I49)</f>
        <v>75</v>
      </c>
      <c r="J53" s="62">
        <f>SUM(J14:J49)</f>
        <v>64</v>
      </c>
      <c r="K53" s="62">
        <f>SUM(K14:K49)</f>
        <v>76</v>
      </c>
      <c r="L53" s="62">
        <f>SUM(L14:L49)</f>
        <v>0</v>
      </c>
      <c r="M53" s="161">
        <f>SUM(M14:M52)</f>
        <v>23</v>
      </c>
      <c r="N53" s="67">
        <f>SUM(N14:N49)</f>
        <v>80</v>
      </c>
      <c r="O53" s="67">
        <f>SUM(O14:O49)</f>
        <v>64</v>
      </c>
      <c r="P53" s="67">
        <f>SUM(P14:P49)</f>
        <v>66</v>
      </c>
      <c r="Q53" s="67">
        <f>SUM(Q14:Q49)</f>
        <v>18</v>
      </c>
      <c r="R53" s="161">
        <f>SUM(R14:R52)</f>
        <v>25</v>
      </c>
      <c r="S53" s="67">
        <f>SUM(S14:S49)</f>
        <v>75</v>
      </c>
      <c r="T53" s="67">
        <f>SUM(T14:T49)</f>
        <v>56</v>
      </c>
      <c r="U53" s="67">
        <f>SUM(U14:U49)</f>
        <v>56</v>
      </c>
      <c r="V53" s="67">
        <f>SUM(V14:V49)</f>
        <v>18</v>
      </c>
      <c r="W53" s="161">
        <f>SUM(W14:W52)</f>
        <v>23</v>
      </c>
      <c r="X53" s="69">
        <f>SUM(X14:X49)</f>
        <v>65</v>
      </c>
      <c r="Y53" s="69">
        <f>SUM(Y14:Y49)</f>
        <v>28</v>
      </c>
      <c r="Z53" s="69">
        <f>SUM(Z14:Z49)</f>
        <v>72</v>
      </c>
      <c r="AA53" s="69">
        <f>SUM(AA14:AA49)</f>
        <v>46</v>
      </c>
      <c r="AB53" s="161">
        <f>SUM(AB14:AB52)</f>
        <v>24</v>
      </c>
      <c r="AC53" s="69">
        <f>SUM(AC14:AC49)</f>
        <v>80</v>
      </c>
      <c r="AD53" s="69">
        <f>SUM(AD14:AD49)</f>
        <v>0</v>
      </c>
      <c r="AE53" s="69">
        <f>SUM(AE14:AE49)</f>
        <v>82</v>
      </c>
      <c r="AF53" s="69">
        <f>SUM(AF14:AF49)</f>
        <v>46</v>
      </c>
      <c r="AG53" s="161">
        <f>SUM(AG14:AG52)</f>
        <v>24</v>
      </c>
      <c r="AH53" s="66">
        <f>SUM(AH14:AH49)</f>
        <v>75</v>
      </c>
      <c r="AI53" s="66">
        <f>SUM(AI14:AI49)</f>
        <v>0</v>
      </c>
      <c r="AJ53" s="66">
        <f>SUM(AJ14:AJ49)</f>
        <v>64</v>
      </c>
      <c r="AK53" s="66">
        <f>SUM(AK14:AK49)</f>
        <v>54</v>
      </c>
      <c r="AL53" s="161">
        <f>SUM(AL14:AL52)</f>
        <v>30</v>
      </c>
      <c r="AM53" s="48">
        <f t="shared" ref="AM53:AR53" si="27">AM48+AM46+AM26+AM13</f>
        <v>1502</v>
      </c>
      <c r="AN53" s="48">
        <f t="shared" si="27"/>
        <v>534</v>
      </c>
      <c r="AO53" s="48">
        <f t="shared" si="27"/>
        <v>270</v>
      </c>
      <c r="AP53" s="48">
        <f t="shared" si="27"/>
        <v>516</v>
      </c>
      <c r="AQ53" s="48">
        <f t="shared" si="27"/>
        <v>182</v>
      </c>
      <c r="AR53" s="152">
        <f t="shared" si="27"/>
        <v>210</v>
      </c>
    </row>
    <row r="54" spans="1:44" ht="20.100000000000001" customHeight="1">
      <c r="A54" s="160"/>
      <c r="B54" s="160"/>
      <c r="C54" s="160"/>
      <c r="D54" s="153">
        <f>SUM(D53:G53)</f>
        <v>242</v>
      </c>
      <c r="E54" s="153"/>
      <c r="F54" s="153"/>
      <c r="G54" s="153"/>
      <c r="H54" s="161"/>
      <c r="I54" s="153">
        <f>SUM(I53:L53)</f>
        <v>215</v>
      </c>
      <c r="J54" s="153"/>
      <c r="K54" s="153"/>
      <c r="L54" s="153"/>
      <c r="M54" s="161"/>
      <c r="N54" s="154">
        <f>SUM(N53:Q53)</f>
        <v>228</v>
      </c>
      <c r="O54" s="154"/>
      <c r="P54" s="154"/>
      <c r="Q54" s="154"/>
      <c r="R54" s="161"/>
      <c r="S54" s="154">
        <f>SUM(S53:V53)</f>
        <v>205</v>
      </c>
      <c r="T54" s="154"/>
      <c r="U54" s="154"/>
      <c r="V54" s="154"/>
      <c r="W54" s="161"/>
      <c r="X54" s="155">
        <f>SUM(X53:AA53)</f>
        <v>211</v>
      </c>
      <c r="Y54" s="155"/>
      <c r="Z54" s="155"/>
      <c r="AA54" s="155"/>
      <c r="AB54" s="161"/>
      <c r="AC54" s="155">
        <f>SUM(AC53:AF53)</f>
        <v>208</v>
      </c>
      <c r="AD54" s="155"/>
      <c r="AE54" s="155"/>
      <c r="AF54" s="155"/>
      <c r="AG54" s="161"/>
      <c r="AH54" s="156">
        <f>SUM(AH53:AK53)</f>
        <v>193</v>
      </c>
      <c r="AI54" s="156"/>
      <c r="AJ54" s="156"/>
      <c r="AK54" s="156"/>
      <c r="AL54" s="161"/>
      <c r="AM54" s="157">
        <f>AM48+AM46+AM26+AM13</f>
        <v>1502</v>
      </c>
      <c r="AN54" s="157"/>
      <c r="AO54" s="157"/>
      <c r="AP54" s="157"/>
      <c r="AQ54" s="157"/>
      <c r="AR54" s="152" t="e">
        <f>#REF!+AR14+AR30+#REF!+AR49</f>
        <v>#REF!</v>
      </c>
    </row>
    <row r="55" spans="1:44" ht="20.100000000000001" customHeight="1">
      <c r="A55" s="160"/>
      <c r="B55" s="160"/>
      <c r="C55" s="160"/>
      <c r="D55" s="158">
        <f>I54+D54</f>
        <v>457</v>
      </c>
      <c r="E55" s="158"/>
      <c r="F55" s="158"/>
      <c r="G55" s="158"/>
      <c r="H55" s="158"/>
      <c r="I55" s="158"/>
      <c r="J55" s="158"/>
      <c r="K55" s="158"/>
      <c r="L55" s="158"/>
      <c r="M55" s="52">
        <f>H53+M53+D50</f>
        <v>60</v>
      </c>
      <c r="N55" s="158">
        <f>N54+S54</f>
        <v>433</v>
      </c>
      <c r="O55" s="158"/>
      <c r="P55" s="158"/>
      <c r="Q55" s="158"/>
      <c r="R55" s="158"/>
      <c r="S55" s="158"/>
      <c r="T55" s="158"/>
      <c r="U55" s="158"/>
      <c r="V55" s="158"/>
      <c r="W55" s="52">
        <f>N51+R53+W53</f>
        <v>60</v>
      </c>
      <c r="X55" s="158">
        <f>X54+AC54</f>
        <v>419</v>
      </c>
      <c r="Y55" s="158"/>
      <c r="Z55" s="158"/>
      <c r="AA55" s="158"/>
      <c r="AB55" s="158"/>
      <c r="AC55" s="158"/>
      <c r="AD55" s="158"/>
      <c r="AE55" s="158"/>
      <c r="AF55" s="158"/>
      <c r="AG55" s="52">
        <f>AB53+AG53+X52</f>
        <v>60</v>
      </c>
      <c r="AH55" s="159">
        <f>AH54</f>
        <v>193</v>
      </c>
      <c r="AI55" s="159"/>
      <c r="AJ55" s="159"/>
      <c r="AK55" s="159"/>
      <c r="AL55" s="52">
        <f>AH52+AL53</f>
        <v>30</v>
      </c>
      <c r="AM55" s="157"/>
      <c r="AN55" s="157"/>
      <c r="AO55" s="157"/>
      <c r="AP55" s="157"/>
      <c r="AQ55" s="157"/>
      <c r="AR55" s="152" t="e">
        <f>#REF!+AR25+#REF!+AR48+#REF!</f>
        <v>#REF!</v>
      </c>
    </row>
    <row r="56" spans="1:44" ht="15" customHeight="1">
      <c r="D56" s="15"/>
      <c r="E56" s="15"/>
      <c r="F56" s="15"/>
      <c r="G56" s="15"/>
      <c r="H56" s="55"/>
      <c r="I56" s="15"/>
      <c r="J56" s="15"/>
      <c r="K56" s="15"/>
      <c r="L56" s="15"/>
      <c r="M56" s="16"/>
      <c r="N56" s="15"/>
      <c r="O56" s="15"/>
      <c r="P56" s="15"/>
      <c r="Q56" s="15"/>
      <c r="R56" s="55"/>
      <c r="S56" s="15"/>
      <c r="T56" s="15"/>
      <c r="U56" s="15"/>
      <c r="V56" s="15"/>
      <c r="W56" s="16"/>
      <c r="X56" s="15"/>
      <c r="Y56" s="15"/>
      <c r="Z56" s="15"/>
      <c r="AA56" s="15"/>
      <c r="AB56" s="55"/>
      <c r="AC56" s="15"/>
      <c r="AD56" s="15"/>
      <c r="AE56" s="15"/>
      <c r="AF56" s="15"/>
      <c r="AG56" s="16"/>
      <c r="AH56" s="17"/>
      <c r="AI56" s="17"/>
      <c r="AJ56" s="17"/>
      <c r="AK56" s="17"/>
      <c r="AL56" s="16"/>
      <c r="AM56" s="18"/>
      <c r="AN56" s="18"/>
      <c r="AO56" s="18"/>
      <c r="AP56" s="18"/>
      <c r="AQ56" s="18"/>
      <c r="AR56" s="19"/>
    </row>
    <row r="57" spans="1:44" ht="16.5" customHeight="1">
      <c r="A57" s="20"/>
      <c r="B57" s="20"/>
      <c r="C57" s="21"/>
      <c r="D57" s="15"/>
      <c r="E57" s="15"/>
      <c r="F57" s="15"/>
      <c r="G57" s="15"/>
      <c r="H57" s="55"/>
      <c r="I57" s="15"/>
      <c r="J57" s="15"/>
      <c r="K57" s="15"/>
      <c r="L57" s="15"/>
      <c r="M57" s="16"/>
      <c r="N57" s="15"/>
      <c r="O57" s="15"/>
      <c r="P57" s="15"/>
      <c r="Q57" s="15"/>
      <c r="R57" s="55"/>
      <c r="S57" s="15"/>
      <c r="T57" s="15"/>
      <c r="U57" s="15"/>
      <c r="V57" s="15"/>
      <c r="W57" s="16"/>
      <c r="X57" s="15"/>
      <c r="Y57" s="15"/>
      <c r="Z57" s="15"/>
      <c r="AA57" s="15"/>
      <c r="AB57" s="55"/>
      <c r="AC57" s="15"/>
      <c r="AD57" s="15"/>
      <c r="AE57" s="15"/>
      <c r="AF57" s="15"/>
      <c r="AG57" s="16"/>
      <c r="AH57" s="17"/>
      <c r="AI57" s="17"/>
      <c r="AJ57" s="17"/>
      <c r="AK57" s="17"/>
      <c r="AL57" s="16"/>
      <c r="AM57" s="22"/>
      <c r="AN57" s="22"/>
      <c r="AO57" s="22"/>
      <c r="AP57" s="22"/>
      <c r="AQ57" s="22"/>
      <c r="AR57" s="19"/>
    </row>
    <row r="58" spans="1:44" s="23" customFormat="1" ht="13.5" customHeight="1">
      <c r="B58" s="56"/>
      <c r="C58" s="24"/>
      <c r="D58" s="3"/>
      <c r="E58" s="3"/>
      <c r="F58" s="3"/>
      <c r="G58" s="3"/>
      <c r="H58" s="50"/>
      <c r="I58" s="3"/>
      <c r="J58" s="3"/>
      <c r="K58" s="3"/>
      <c r="L58" s="3"/>
      <c r="M58" s="16"/>
      <c r="N58" s="3"/>
      <c r="O58" s="3"/>
      <c r="P58" s="3"/>
      <c r="Q58" s="3"/>
      <c r="R58" s="50"/>
      <c r="S58" s="3"/>
      <c r="T58" s="3"/>
      <c r="U58" s="3"/>
      <c r="V58" s="3"/>
      <c r="W58" s="16"/>
      <c r="X58" s="3"/>
      <c r="Y58" s="3"/>
      <c r="Z58" s="3"/>
      <c r="AA58" s="3"/>
      <c r="AB58" s="50"/>
      <c r="AC58" s="3"/>
      <c r="AD58" s="3"/>
      <c r="AE58" s="3"/>
      <c r="AF58" s="3"/>
      <c r="AG58" s="16"/>
      <c r="AH58" s="17"/>
      <c r="AI58" s="17"/>
      <c r="AJ58" s="17"/>
      <c r="AK58" s="17"/>
      <c r="AL58" s="16"/>
      <c r="AM58" s="17"/>
      <c r="AN58" s="17"/>
      <c r="AO58" s="17"/>
      <c r="AP58" s="17"/>
      <c r="AQ58" s="17"/>
      <c r="AR58" s="25"/>
    </row>
    <row r="59" spans="1:44" ht="12" customHeight="1"/>
  </sheetData>
  <mergeCells count="69">
    <mergeCell ref="AH50:AL50"/>
    <mergeCell ref="AH51:AL51"/>
    <mergeCell ref="D50:M50"/>
    <mergeCell ref="D51:M51"/>
    <mergeCell ref="N51:W51"/>
    <mergeCell ref="N50:W50"/>
    <mergeCell ref="X50:AG50"/>
    <mergeCell ref="X51:AG51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3:C55"/>
    <mergeCell ref="AG53:AG54"/>
    <mergeCell ref="AL53:AL54"/>
    <mergeCell ref="D52:M52"/>
    <mergeCell ref="N52:W52"/>
    <mergeCell ref="X52:AG52"/>
    <mergeCell ref="AH52:AL52"/>
    <mergeCell ref="H53:H54"/>
    <mergeCell ref="M53:M54"/>
    <mergeCell ref="R53:R54"/>
    <mergeCell ref="W53:W54"/>
    <mergeCell ref="AB53:AB54"/>
    <mergeCell ref="AR53:AR55"/>
    <mergeCell ref="D54:G54"/>
    <mergeCell ref="I54:L54"/>
    <mergeCell ref="N54:Q54"/>
    <mergeCell ref="S54:V54"/>
    <mergeCell ref="X54:AA54"/>
    <mergeCell ref="AC54:AF54"/>
    <mergeCell ref="AH54:AK54"/>
    <mergeCell ref="AM54:AQ55"/>
    <mergeCell ref="D55:L55"/>
    <mergeCell ref="N55:V55"/>
    <mergeCell ref="X55:AF55"/>
    <mergeCell ref="AH55:AK55"/>
    <mergeCell ref="A46:AL46"/>
    <mergeCell ref="A48:AL48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2" max="16383" man="1"/>
  </rowBreaks>
  <colBreaks count="1" manualBreakCount="1">
    <brk id="43" max="1048575" man="1"/>
  </colBreaks>
  <ignoredErrors>
    <ignoredError sqref="D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workbookViewId="0">
      <selection activeCell="AR26" sqref="AR26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4" ht="13.9" customHeight="1">
      <c r="A2" s="172" t="s">
        <v>140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4" ht="13.9" customHeight="1">
      <c r="A3" s="172" t="s">
        <v>141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4" ht="12.75" customHeight="1">
      <c r="A4" s="172" t="s">
        <v>142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4" s="8" customFormat="1" ht="15" customHeight="1">
      <c r="A5" s="175" t="s">
        <v>143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4" s="8" customFormat="1" ht="15" customHeight="1">
      <c r="A6" s="176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4" ht="15" customHeight="1">
      <c r="A7" s="173" t="s">
        <v>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4" ht="15" customHeight="1">
      <c r="A8" s="174" t="s">
        <v>3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4" ht="24" customHeight="1">
      <c r="A9" s="189" t="s">
        <v>82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</row>
    <row r="10" spans="1:44" ht="14.25" customHeight="1"/>
    <row r="11" spans="1:44" ht="14.25" customHeight="1">
      <c r="A11" s="150" t="s">
        <v>4</v>
      </c>
      <c r="B11" s="182" t="s">
        <v>5</v>
      </c>
      <c r="C11" s="151" t="s">
        <v>83</v>
      </c>
      <c r="D11" s="183" t="s">
        <v>7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8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9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68" t="s">
        <v>10</v>
      </c>
      <c r="AI11" s="168"/>
      <c r="AJ11" s="168"/>
      <c r="AK11" s="168"/>
      <c r="AL11" s="168"/>
      <c r="AM11" s="187" t="s">
        <v>11</v>
      </c>
      <c r="AN11" s="188" t="s">
        <v>12</v>
      </c>
      <c r="AO11" s="188"/>
      <c r="AP11" s="188"/>
      <c r="AQ11" s="188"/>
      <c r="AR11" s="179" t="s">
        <v>13</v>
      </c>
    </row>
    <row r="12" spans="1:44">
      <c r="A12" s="150"/>
      <c r="B12" s="182"/>
      <c r="C12" s="151"/>
      <c r="D12" s="181" t="s">
        <v>14</v>
      </c>
      <c r="E12" s="181"/>
      <c r="F12" s="181"/>
      <c r="G12" s="181"/>
      <c r="H12" s="179" t="s">
        <v>13</v>
      </c>
      <c r="I12" s="181" t="s">
        <v>15</v>
      </c>
      <c r="J12" s="181"/>
      <c r="K12" s="181"/>
      <c r="L12" s="181"/>
      <c r="M12" s="179" t="s">
        <v>13</v>
      </c>
      <c r="N12" s="178" t="s">
        <v>16</v>
      </c>
      <c r="O12" s="178"/>
      <c r="P12" s="178"/>
      <c r="Q12" s="178"/>
      <c r="R12" s="179" t="s">
        <v>13</v>
      </c>
      <c r="S12" s="178" t="s">
        <v>17</v>
      </c>
      <c r="T12" s="178"/>
      <c r="U12" s="178"/>
      <c r="V12" s="178"/>
      <c r="W12" s="179" t="s">
        <v>13</v>
      </c>
      <c r="X12" s="180" t="s">
        <v>18</v>
      </c>
      <c r="Y12" s="180"/>
      <c r="Z12" s="180"/>
      <c r="AA12" s="180"/>
      <c r="AB12" s="179" t="s">
        <v>13</v>
      </c>
      <c r="AC12" s="180" t="s">
        <v>19</v>
      </c>
      <c r="AD12" s="180"/>
      <c r="AE12" s="180"/>
      <c r="AF12" s="180"/>
      <c r="AG12" s="186" t="s">
        <v>13</v>
      </c>
      <c r="AH12" s="184" t="s">
        <v>84</v>
      </c>
      <c r="AI12" s="184"/>
      <c r="AJ12" s="184"/>
      <c r="AK12" s="184"/>
      <c r="AL12" s="179" t="s">
        <v>13</v>
      </c>
      <c r="AM12" s="187"/>
      <c r="AN12" s="188"/>
      <c r="AO12" s="188"/>
      <c r="AP12" s="188"/>
      <c r="AQ12" s="188"/>
      <c r="AR12" s="179"/>
    </row>
    <row r="13" spans="1:44" ht="21.95" customHeight="1">
      <c r="A13" s="150"/>
      <c r="B13" s="182"/>
      <c r="C13" s="151"/>
      <c r="D13" s="39" t="s">
        <v>25</v>
      </c>
      <c r="E13" s="39" t="s">
        <v>22</v>
      </c>
      <c r="F13" s="124" t="s">
        <v>23</v>
      </c>
      <c r="G13" s="124" t="s">
        <v>24</v>
      </c>
      <c r="H13" s="179"/>
      <c r="I13" s="39" t="s">
        <v>25</v>
      </c>
      <c r="J13" s="39" t="s">
        <v>22</v>
      </c>
      <c r="K13" s="124" t="s">
        <v>23</v>
      </c>
      <c r="L13" s="124" t="s">
        <v>24</v>
      </c>
      <c r="M13" s="179"/>
      <c r="N13" s="40" t="s">
        <v>25</v>
      </c>
      <c r="O13" s="40" t="s">
        <v>22</v>
      </c>
      <c r="P13" s="125" t="s">
        <v>23</v>
      </c>
      <c r="Q13" s="125" t="s">
        <v>24</v>
      </c>
      <c r="R13" s="179"/>
      <c r="S13" s="40" t="s">
        <v>25</v>
      </c>
      <c r="T13" s="40" t="s">
        <v>22</v>
      </c>
      <c r="U13" s="125" t="s">
        <v>23</v>
      </c>
      <c r="V13" s="125" t="s">
        <v>24</v>
      </c>
      <c r="W13" s="179"/>
      <c r="X13" s="70" t="s">
        <v>25</v>
      </c>
      <c r="Y13" s="70" t="s">
        <v>22</v>
      </c>
      <c r="Z13" s="126" t="s">
        <v>23</v>
      </c>
      <c r="AA13" s="126" t="s">
        <v>24</v>
      </c>
      <c r="AB13" s="179"/>
      <c r="AC13" s="70" t="s">
        <v>25</v>
      </c>
      <c r="AD13" s="70" t="s">
        <v>22</v>
      </c>
      <c r="AE13" s="126" t="s">
        <v>23</v>
      </c>
      <c r="AF13" s="126" t="s">
        <v>24</v>
      </c>
      <c r="AG13" s="186"/>
      <c r="AH13" s="64" t="s">
        <v>25</v>
      </c>
      <c r="AI13" s="64" t="s">
        <v>22</v>
      </c>
      <c r="AJ13" s="127" t="s">
        <v>23</v>
      </c>
      <c r="AK13" s="127" t="s">
        <v>24</v>
      </c>
      <c r="AL13" s="179"/>
      <c r="AM13" s="187"/>
      <c r="AN13" s="41" t="s">
        <v>25</v>
      </c>
      <c r="AO13" s="41" t="s">
        <v>22</v>
      </c>
      <c r="AP13" s="128" t="s">
        <v>23</v>
      </c>
      <c r="AQ13" s="128" t="s">
        <v>24</v>
      </c>
      <c r="AR13" s="179"/>
    </row>
    <row r="14" spans="1:44" ht="34.5" customHeight="1">
      <c r="A14" s="185" t="s">
        <v>85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ht="21.95" customHeight="1">
      <c r="A15" s="75">
        <v>1</v>
      </c>
      <c r="B15" s="136" t="s">
        <v>86</v>
      </c>
      <c r="C15" s="46" t="s">
        <v>29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" si="0">AN15+AO15+AP15+AQ15</f>
        <v>46</v>
      </c>
      <c r="AN15" s="47">
        <f t="shared" ref="AN15:AR15" si="1">D15+I15+N15+S15+X15+AC15+AH15</f>
        <v>10</v>
      </c>
      <c r="AO15" s="47">
        <f t="shared" ref="AO15" si="2">E15+J15+O15+T15+Y15+AD15+AI15</f>
        <v>18</v>
      </c>
      <c r="AP15" s="47">
        <f t="shared" ref="AP15" si="3">F15+K15+P15+U15+Z15+AE15+AJ15</f>
        <v>18</v>
      </c>
      <c r="AQ15" s="47">
        <f t="shared" ref="AQ15" si="4">G15+L15+Q15+V15+AA15+AF15+AK15</f>
        <v>0</v>
      </c>
      <c r="AR15" s="129">
        <f t="shared" si="1"/>
        <v>4</v>
      </c>
    </row>
    <row r="16" spans="1:44" ht="21.95" customHeight="1">
      <c r="A16" s="75">
        <v>2</v>
      </c>
      <c r="B16" s="137" t="s">
        <v>87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ref="AM16:AM29" si="5">AN16+AO16+AP16+AQ16</f>
        <v>33</v>
      </c>
      <c r="AN16" s="47">
        <f t="shared" ref="AN16:AN29" si="6">D16+I16+N16+S16+X16+AC16+AH16</f>
        <v>15</v>
      </c>
      <c r="AO16" s="47">
        <f t="shared" ref="AO16:AO29" si="7">E16+J16+O16+T16+Y16+AD16+AI16</f>
        <v>0</v>
      </c>
      <c r="AP16" s="47">
        <f t="shared" ref="AP16:AP29" si="8">F16+K16+P16+U16+Z16+AE16+AJ16</f>
        <v>18</v>
      </c>
      <c r="AQ16" s="47">
        <f t="shared" ref="AQ16:AQ29" si="9">G16+L16+Q16+V16+AA16+AF16+AK16</f>
        <v>0</v>
      </c>
      <c r="AR16" s="129">
        <f t="shared" ref="AR16:AR29" si="10">H16+M16+R16+W16+AB16+AG16+AL16</f>
        <v>4</v>
      </c>
    </row>
    <row r="17" spans="1:44" ht="21.95" customHeight="1">
      <c r="A17" s="75">
        <v>3</v>
      </c>
      <c r="B17" s="138" t="s">
        <v>88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33</v>
      </c>
      <c r="AN17" s="47">
        <f t="shared" si="6"/>
        <v>15</v>
      </c>
      <c r="AO17" s="47">
        <f t="shared" si="7"/>
        <v>0</v>
      </c>
      <c r="AP17" s="47">
        <f t="shared" si="8"/>
        <v>18</v>
      </c>
      <c r="AQ17" s="47">
        <f t="shared" si="9"/>
        <v>0</v>
      </c>
      <c r="AR17" s="129">
        <f t="shared" si="10"/>
        <v>4</v>
      </c>
    </row>
    <row r="18" spans="1:44" ht="21.95" customHeight="1">
      <c r="A18" s="75">
        <v>4</v>
      </c>
      <c r="B18" s="138" t="s">
        <v>89</v>
      </c>
      <c r="C18" s="46" t="s">
        <v>42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28</v>
      </c>
      <c r="AN18" s="47">
        <f t="shared" si="6"/>
        <v>10</v>
      </c>
      <c r="AO18" s="47">
        <f t="shared" si="7"/>
        <v>0</v>
      </c>
      <c r="AP18" s="47">
        <f t="shared" si="8"/>
        <v>18</v>
      </c>
      <c r="AQ18" s="47">
        <f t="shared" si="9"/>
        <v>0</v>
      </c>
      <c r="AR18" s="129">
        <f t="shared" si="10"/>
        <v>3</v>
      </c>
    </row>
    <row r="19" spans="1:44" ht="21.95" customHeight="1">
      <c r="A19" s="75">
        <v>5</v>
      </c>
      <c r="B19" s="138" t="s">
        <v>90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33</v>
      </c>
      <c r="AN19" s="47">
        <f t="shared" si="6"/>
        <v>15</v>
      </c>
      <c r="AO19" s="47">
        <f t="shared" si="7"/>
        <v>0</v>
      </c>
      <c r="AP19" s="47">
        <f t="shared" si="8"/>
        <v>18</v>
      </c>
      <c r="AQ19" s="47">
        <f t="shared" si="9"/>
        <v>0</v>
      </c>
      <c r="AR19" s="129">
        <f t="shared" si="10"/>
        <v>4</v>
      </c>
    </row>
    <row r="20" spans="1:44" ht="21.95" customHeight="1">
      <c r="A20" s="75">
        <v>6</v>
      </c>
      <c r="B20" s="138" t="s">
        <v>91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5"/>
        <v>51</v>
      </c>
      <c r="AN20" s="47">
        <f t="shared" si="6"/>
        <v>15</v>
      </c>
      <c r="AO20" s="47">
        <f t="shared" si="7"/>
        <v>0</v>
      </c>
      <c r="AP20" s="47">
        <f t="shared" si="8"/>
        <v>18</v>
      </c>
      <c r="AQ20" s="47">
        <f t="shared" si="9"/>
        <v>18</v>
      </c>
      <c r="AR20" s="129">
        <f t="shared" si="10"/>
        <v>6</v>
      </c>
    </row>
    <row r="21" spans="1:44" ht="21.95" customHeight="1">
      <c r="A21" s="75">
        <v>7</v>
      </c>
      <c r="B21" s="138" t="s">
        <v>92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33</v>
      </c>
      <c r="AN21" s="47">
        <f t="shared" si="6"/>
        <v>15</v>
      </c>
      <c r="AO21" s="47">
        <f t="shared" si="7"/>
        <v>0</v>
      </c>
      <c r="AP21" s="47">
        <f t="shared" si="8"/>
        <v>18</v>
      </c>
      <c r="AQ21" s="47">
        <f t="shared" si="9"/>
        <v>0</v>
      </c>
      <c r="AR21" s="129">
        <f t="shared" si="10"/>
        <v>4</v>
      </c>
    </row>
    <row r="22" spans="1:44" ht="21.95" customHeight="1">
      <c r="A22" s="75">
        <v>8</v>
      </c>
      <c r="B22" s="139" t="s">
        <v>94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5"/>
        <v>33</v>
      </c>
      <c r="AN22" s="47">
        <f t="shared" si="6"/>
        <v>15</v>
      </c>
      <c r="AO22" s="47">
        <f t="shared" si="7"/>
        <v>0</v>
      </c>
      <c r="AP22" s="47">
        <f t="shared" si="8"/>
        <v>18</v>
      </c>
      <c r="AQ22" s="47">
        <f t="shared" si="9"/>
        <v>0</v>
      </c>
      <c r="AR22" s="129">
        <f t="shared" si="10"/>
        <v>4</v>
      </c>
    </row>
    <row r="23" spans="1:44" ht="21.95" customHeight="1">
      <c r="A23" s="75">
        <v>9</v>
      </c>
      <c r="B23" s="138" t="s">
        <v>95</v>
      </c>
      <c r="C23" s="46" t="s">
        <v>47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5"/>
        <v>33</v>
      </c>
      <c r="AN23" s="47">
        <f t="shared" si="6"/>
        <v>15</v>
      </c>
      <c r="AO23" s="47">
        <f t="shared" si="7"/>
        <v>0</v>
      </c>
      <c r="AP23" s="47">
        <f t="shared" si="8"/>
        <v>18</v>
      </c>
      <c r="AQ23" s="47">
        <f t="shared" si="9"/>
        <v>0</v>
      </c>
      <c r="AR23" s="129">
        <f t="shared" si="10"/>
        <v>4</v>
      </c>
    </row>
    <row r="24" spans="1:44" ht="21.95" customHeight="1">
      <c r="A24" s="75">
        <v>10</v>
      </c>
      <c r="B24" s="140" t="s">
        <v>96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5"/>
        <v>43</v>
      </c>
      <c r="AN24" s="47">
        <f t="shared" si="6"/>
        <v>15</v>
      </c>
      <c r="AO24" s="47">
        <f t="shared" si="7"/>
        <v>0</v>
      </c>
      <c r="AP24" s="47">
        <f t="shared" si="8"/>
        <v>10</v>
      </c>
      <c r="AQ24" s="47">
        <f t="shared" si="9"/>
        <v>18</v>
      </c>
      <c r="AR24" s="129">
        <f t="shared" si="10"/>
        <v>5</v>
      </c>
    </row>
    <row r="25" spans="1:44" ht="30" customHeight="1">
      <c r="A25" s="75">
        <v>11</v>
      </c>
      <c r="B25" s="140" t="s">
        <v>98</v>
      </c>
      <c r="C25" s="46" t="s">
        <v>99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30" customHeight="1">
      <c r="A26" s="75">
        <v>12</v>
      </c>
      <c r="B26" s="140" t="s">
        <v>100</v>
      </c>
      <c r="C26" s="46" t="s">
        <v>101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5"/>
        <v>43</v>
      </c>
      <c r="AN26" s="47">
        <f t="shared" si="6"/>
        <v>15</v>
      </c>
      <c r="AO26" s="47">
        <f t="shared" si="7"/>
        <v>0</v>
      </c>
      <c r="AP26" s="47">
        <f t="shared" si="8"/>
        <v>10</v>
      </c>
      <c r="AQ26" s="47">
        <f t="shared" si="9"/>
        <v>18</v>
      </c>
      <c r="AR26" s="129">
        <f t="shared" si="10"/>
        <v>5</v>
      </c>
    </row>
    <row r="27" spans="1:44" ht="21.95" customHeight="1">
      <c r="A27" s="75">
        <v>13</v>
      </c>
      <c r="B27" s="140" t="s">
        <v>102</v>
      </c>
      <c r="C27" s="46" t="s">
        <v>101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5"/>
        <v>33</v>
      </c>
      <c r="AN27" s="47">
        <f t="shared" si="6"/>
        <v>15</v>
      </c>
      <c r="AO27" s="47">
        <f t="shared" si="7"/>
        <v>0</v>
      </c>
      <c r="AP27" s="47">
        <f t="shared" si="8"/>
        <v>18</v>
      </c>
      <c r="AQ27" s="47">
        <f t="shared" si="9"/>
        <v>0</v>
      </c>
      <c r="AR27" s="129">
        <f t="shared" si="10"/>
        <v>4</v>
      </c>
    </row>
    <row r="28" spans="1:44" ht="21.95" customHeight="1">
      <c r="A28" s="75">
        <v>14</v>
      </c>
      <c r="B28" s="140" t="s">
        <v>103</v>
      </c>
      <c r="C28" s="46" t="s">
        <v>101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5"/>
        <v>33</v>
      </c>
      <c r="AN28" s="47">
        <f t="shared" si="6"/>
        <v>15</v>
      </c>
      <c r="AO28" s="47">
        <f t="shared" si="7"/>
        <v>0</v>
      </c>
      <c r="AP28" s="47">
        <f t="shared" si="8"/>
        <v>18</v>
      </c>
      <c r="AQ28" s="47">
        <f t="shared" si="9"/>
        <v>0</v>
      </c>
      <c r="AR28" s="129">
        <f t="shared" si="10"/>
        <v>4</v>
      </c>
    </row>
    <row r="29" spans="1:44" ht="22.5" customHeight="1">
      <c r="A29" s="75">
        <v>15</v>
      </c>
      <c r="B29" s="135" t="s">
        <v>104</v>
      </c>
      <c r="C29" s="46" t="s">
        <v>101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5"/>
        <v>33</v>
      </c>
      <c r="AN29" s="47">
        <f t="shared" si="6"/>
        <v>15</v>
      </c>
      <c r="AO29" s="47">
        <f t="shared" si="7"/>
        <v>0</v>
      </c>
      <c r="AP29" s="47">
        <f t="shared" si="8"/>
        <v>0</v>
      </c>
      <c r="AQ29" s="47">
        <f t="shared" si="9"/>
        <v>18</v>
      </c>
      <c r="AR29" s="129">
        <f t="shared" si="10"/>
        <v>4</v>
      </c>
    </row>
    <row r="30" spans="1:44" ht="14.45" customHeight="1">
      <c r="A30" s="177" t="s">
        <v>105</v>
      </c>
      <c r="B30" s="177"/>
      <c r="C30" s="177"/>
      <c r="D30" s="62">
        <f t="shared" ref="D30:M30" si="11">SUM(D15:D22)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1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1">
        <f t="shared" si="11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SUM(R15:R22)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SUM(W15:W22)</f>
        <v>7</v>
      </c>
      <c r="X30" s="69">
        <f t="shared" ref="X30:AR30" si="12">SUM(X15:X29)</f>
        <v>30</v>
      </c>
      <c r="Y30" s="69">
        <f t="shared" si="12"/>
        <v>0</v>
      </c>
      <c r="Z30" s="69">
        <f t="shared" si="12"/>
        <v>36</v>
      </c>
      <c r="AA30" s="69">
        <f t="shared" si="12"/>
        <v>18</v>
      </c>
      <c r="AB30" s="61">
        <f t="shared" si="12"/>
        <v>10</v>
      </c>
      <c r="AC30" s="69">
        <f t="shared" si="12"/>
        <v>60</v>
      </c>
      <c r="AD30" s="69">
        <f t="shared" si="12"/>
        <v>0</v>
      </c>
      <c r="AE30" s="69">
        <f t="shared" si="12"/>
        <v>64</v>
      </c>
      <c r="AF30" s="69">
        <f t="shared" si="12"/>
        <v>18</v>
      </c>
      <c r="AG30" s="61">
        <f t="shared" si="12"/>
        <v>17</v>
      </c>
      <c r="AH30" s="73">
        <f t="shared" si="12"/>
        <v>75</v>
      </c>
      <c r="AI30" s="73">
        <f t="shared" si="12"/>
        <v>0</v>
      </c>
      <c r="AJ30" s="73">
        <f t="shared" si="12"/>
        <v>64</v>
      </c>
      <c r="AK30" s="73">
        <f t="shared" si="12"/>
        <v>36</v>
      </c>
      <c r="AL30" s="61">
        <f t="shared" si="12"/>
        <v>21</v>
      </c>
      <c r="AM30" s="48">
        <f t="shared" si="12"/>
        <v>541</v>
      </c>
      <c r="AN30" s="47">
        <f t="shared" si="12"/>
        <v>215</v>
      </c>
      <c r="AO30" s="47">
        <f t="shared" si="12"/>
        <v>18</v>
      </c>
      <c r="AP30" s="47">
        <f t="shared" si="12"/>
        <v>236</v>
      </c>
      <c r="AQ30" s="47">
        <f t="shared" si="12"/>
        <v>72</v>
      </c>
      <c r="AR30" s="129">
        <f t="shared" si="12"/>
        <v>63</v>
      </c>
    </row>
  </sheetData>
  <mergeCells count="35">
    <mergeCell ref="A1:AR1"/>
    <mergeCell ref="A2:AR2"/>
    <mergeCell ref="A3:AR3"/>
    <mergeCell ref="A4:AR4"/>
    <mergeCell ref="A5:AR5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N11:W11"/>
    <mergeCell ref="A6:AR6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</mergeCells>
  <conditionalFormatting sqref="X15:AL19 AD24:AL27">
    <cfRule type="cellIs" dxfId="65" priority="15" operator="equal">
      <formula>0</formula>
    </cfRule>
  </conditionalFormatting>
  <conditionalFormatting sqref="AH21:AL21">
    <cfRule type="cellIs" dxfId="64" priority="20" operator="equal">
      <formula>0</formula>
    </cfRule>
  </conditionalFormatting>
  <conditionalFormatting sqref="AC28">
    <cfRule type="cellIs" dxfId="63" priority="18" operator="equal">
      <formula>0</formula>
    </cfRule>
  </conditionalFormatting>
  <conditionalFormatting sqref="AC28">
    <cfRule type="cellIs" dxfId="62" priority="17" operator="equal">
      <formula>0</formula>
    </cfRule>
  </conditionalFormatting>
  <conditionalFormatting sqref="AH23:AL23">
    <cfRule type="cellIs" dxfId="61" priority="16" operator="equal">
      <formula>0</formula>
    </cfRule>
  </conditionalFormatting>
  <conditionalFormatting sqref="AH22:AL22 X28:AB28 AD28:AG29 AI28:AL28 AH20:AL20">
    <cfRule type="cellIs" dxfId="60" priority="22" operator="equal">
      <formula>0</formula>
    </cfRule>
  </conditionalFormatting>
  <conditionalFormatting sqref="AC29">
    <cfRule type="cellIs" dxfId="59" priority="21" operator="equal">
      <formula>0</formula>
    </cfRule>
  </conditionalFormatting>
  <conditionalFormatting sqref="X28:AB29">
    <cfRule type="cellIs" dxfId="58" priority="19" operator="equal">
      <formula>0</formula>
    </cfRule>
  </conditionalFormatting>
  <conditionalFormatting sqref="X20">
    <cfRule type="cellIs" dxfId="57" priority="3" operator="equal">
      <formula>0</formula>
    </cfRule>
  </conditionalFormatting>
  <conditionalFormatting sqref="X25:AB25 AC21:AG21">
    <cfRule type="cellIs" dxfId="56" priority="13" operator="equal">
      <formula>0</formula>
    </cfRule>
  </conditionalFormatting>
  <conditionalFormatting sqref="AC26:AC27">
    <cfRule type="cellIs" dxfId="55" priority="10" operator="equal">
      <formula>0</formula>
    </cfRule>
  </conditionalFormatting>
  <conditionalFormatting sqref="AD23:AG23">
    <cfRule type="cellIs" dxfId="54" priority="6" operator="equal">
      <formula>0</formula>
    </cfRule>
  </conditionalFormatting>
  <conditionalFormatting sqref="X21">
    <cfRule type="cellIs" dxfId="53" priority="7" operator="equal">
      <formula>0</formula>
    </cfRule>
  </conditionalFormatting>
  <conditionalFormatting sqref="AC23">
    <cfRule type="cellIs" dxfId="52" priority="5" operator="equal">
      <formula>0</formula>
    </cfRule>
  </conditionalFormatting>
  <conditionalFormatting sqref="AD22:AG22 X25:AB25 AC20:AG20">
    <cfRule type="cellIs" dxfId="51" priority="14" operator="equal">
      <formula>0</formula>
    </cfRule>
  </conditionalFormatting>
  <conditionalFormatting sqref="X24:AB27">
    <cfRule type="cellIs" dxfId="50" priority="12" operator="equal">
      <formula>0</formula>
    </cfRule>
  </conditionalFormatting>
  <conditionalFormatting sqref="AC22">
    <cfRule type="cellIs" dxfId="49" priority="11" operator="equal">
      <formula>0</formula>
    </cfRule>
  </conditionalFormatting>
  <conditionalFormatting sqref="Y22:AB22 Y20:AB20">
    <cfRule type="cellIs" dxfId="48" priority="9" operator="equal">
      <formula>0</formula>
    </cfRule>
  </conditionalFormatting>
  <conditionalFormatting sqref="Y21:AB21">
    <cfRule type="cellIs" dxfId="47" priority="8" operator="equal">
      <formula>0</formula>
    </cfRule>
  </conditionalFormatting>
  <conditionalFormatting sqref="X22">
    <cfRule type="cellIs" dxfId="46" priority="4" operator="equal">
      <formula>0</formula>
    </cfRule>
  </conditionalFormatting>
  <conditionalFormatting sqref="X23:AB23">
    <cfRule type="cellIs" dxfId="45" priority="2" operator="equal">
      <formula>0</formula>
    </cfRule>
  </conditionalFormatting>
  <conditionalFormatting sqref="AH29:AL29">
    <cfRule type="cellIs" dxfId="44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activeCell="A2" sqref="A2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4" ht="13.9" customHeight="1">
      <c r="A2" s="172" t="s">
        <v>140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4" ht="13.9" customHeight="1">
      <c r="A3" s="172" t="s">
        <v>141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4" ht="13.9" customHeight="1">
      <c r="A4" s="172" t="s">
        <v>142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4" ht="12.75" customHeight="1">
      <c r="A5" s="175" t="s">
        <v>143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4" s="8" customFormat="1" ht="15" customHeight="1">
      <c r="A6" s="176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4" s="8" customFormat="1" ht="15" customHeight="1">
      <c r="A7" s="173" t="s">
        <v>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4" ht="15" customHeight="1">
      <c r="A8" s="174" t="s">
        <v>3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4" ht="15" customHeight="1">
      <c r="A9" s="189" t="s">
        <v>106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</row>
    <row r="10" spans="1:44" ht="24" customHeight="1"/>
    <row r="11" spans="1:44" s="9" customFormat="1" ht="14.25" customHeight="1">
      <c r="A11" s="150" t="s">
        <v>4</v>
      </c>
      <c r="B11" s="182" t="s">
        <v>5</v>
      </c>
      <c r="C11" s="151" t="s">
        <v>83</v>
      </c>
      <c r="D11" s="183" t="s">
        <v>7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8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9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68" t="s">
        <v>10</v>
      </c>
      <c r="AI11" s="168"/>
      <c r="AJ11" s="168"/>
      <c r="AK11" s="168"/>
      <c r="AL11" s="168"/>
      <c r="AM11" s="187" t="s">
        <v>11</v>
      </c>
      <c r="AN11" s="188" t="s">
        <v>12</v>
      </c>
      <c r="AO11" s="188"/>
      <c r="AP11" s="188"/>
      <c r="AQ11" s="188"/>
      <c r="AR11" s="179" t="s">
        <v>13</v>
      </c>
    </row>
    <row r="12" spans="1:44" s="9" customFormat="1" ht="14.25" customHeight="1">
      <c r="A12" s="150"/>
      <c r="B12" s="182"/>
      <c r="C12" s="151"/>
      <c r="D12" s="181" t="s">
        <v>14</v>
      </c>
      <c r="E12" s="181"/>
      <c r="F12" s="181"/>
      <c r="G12" s="181"/>
      <c r="H12" s="179" t="s">
        <v>13</v>
      </c>
      <c r="I12" s="181" t="s">
        <v>15</v>
      </c>
      <c r="J12" s="181"/>
      <c r="K12" s="181"/>
      <c r="L12" s="181"/>
      <c r="M12" s="179" t="s">
        <v>13</v>
      </c>
      <c r="N12" s="178" t="s">
        <v>16</v>
      </c>
      <c r="O12" s="178"/>
      <c r="P12" s="178"/>
      <c r="Q12" s="178"/>
      <c r="R12" s="179" t="s">
        <v>13</v>
      </c>
      <c r="S12" s="178" t="s">
        <v>17</v>
      </c>
      <c r="T12" s="178"/>
      <c r="U12" s="178"/>
      <c r="V12" s="178"/>
      <c r="W12" s="179" t="s">
        <v>13</v>
      </c>
      <c r="X12" s="180" t="s">
        <v>18</v>
      </c>
      <c r="Y12" s="180"/>
      <c r="Z12" s="180"/>
      <c r="AA12" s="180"/>
      <c r="AB12" s="179" t="s">
        <v>13</v>
      </c>
      <c r="AC12" s="180" t="s">
        <v>19</v>
      </c>
      <c r="AD12" s="180"/>
      <c r="AE12" s="180"/>
      <c r="AF12" s="180"/>
      <c r="AG12" s="186" t="s">
        <v>13</v>
      </c>
      <c r="AH12" s="184" t="s">
        <v>84</v>
      </c>
      <c r="AI12" s="184"/>
      <c r="AJ12" s="184"/>
      <c r="AK12" s="184"/>
      <c r="AL12" s="179" t="s">
        <v>13</v>
      </c>
      <c r="AM12" s="187"/>
      <c r="AN12" s="188"/>
      <c r="AO12" s="188"/>
      <c r="AP12" s="188"/>
      <c r="AQ12" s="188"/>
      <c r="AR12" s="179"/>
    </row>
    <row r="13" spans="1:44" s="11" customFormat="1" ht="14.25" customHeight="1">
      <c r="A13" s="150"/>
      <c r="B13" s="182"/>
      <c r="C13" s="151"/>
      <c r="D13" s="39" t="s">
        <v>25</v>
      </c>
      <c r="E13" s="39" t="s">
        <v>22</v>
      </c>
      <c r="F13" s="124" t="s">
        <v>23</v>
      </c>
      <c r="G13" s="124" t="s">
        <v>24</v>
      </c>
      <c r="H13" s="179"/>
      <c r="I13" s="39" t="s">
        <v>25</v>
      </c>
      <c r="J13" s="39" t="s">
        <v>22</v>
      </c>
      <c r="K13" s="124" t="s">
        <v>23</v>
      </c>
      <c r="L13" s="124" t="s">
        <v>24</v>
      </c>
      <c r="M13" s="179"/>
      <c r="N13" s="40" t="s">
        <v>25</v>
      </c>
      <c r="O13" s="40" t="s">
        <v>22</v>
      </c>
      <c r="P13" s="125" t="s">
        <v>23</v>
      </c>
      <c r="Q13" s="125" t="s">
        <v>24</v>
      </c>
      <c r="R13" s="179"/>
      <c r="S13" s="40" t="s">
        <v>25</v>
      </c>
      <c r="T13" s="40" t="s">
        <v>22</v>
      </c>
      <c r="U13" s="125" t="s">
        <v>23</v>
      </c>
      <c r="V13" s="125" t="s">
        <v>24</v>
      </c>
      <c r="W13" s="179"/>
      <c r="X13" s="70" t="s">
        <v>25</v>
      </c>
      <c r="Y13" s="70" t="s">
        <v>22</v>
      </c>
      <c r="Z13" s="126" t="s">
        <v>23</v>
      </c>
      <c r="AA13" s="126" t="s">
        <v>24</v>
      </c>
      <c r="AB13" s="179"/>
      <c r="AC13" s="70" t="s">
        <v>25</v>
      </c>
      <c r="AD13" s="70" t="s">
        <v>22</v>
      </c>
      <c r="AE13" s="126" t="s">
        <v>23</v>
      </c>
      <c r="AF13" s="126" t="s">
        <v>24</v>
      </c>
      <c r="AG13" s="186"/>
      <c r="AH13" s="64" t="s">
        <v>25</v>
      </c>
      <c r="AI13" s="64" t="s">
        <v>22</v>
      </c>
      <c r="AJ13" s="127" t="s">
        <v>23</v>
      </c>
      <c r="AK13" s="127" t="s">
        <v>24</v>
      </c>
      <c r="AL13" s="179"/>
      <c r="AM13" s="187"/>
      <c r="AN13" s="41" t="s">
        <v>25</v>
      </c>
      <c r="AO13" s="41" t="s">
        <v>22</v>
      </c>
      <c r="AP13" s="128" t="s">
        <v>23</v>
      </c>
      <c r="AQ13" s="128" t="s">
        <v>24</v>
      </c>
      <c r="AR13" s="179"/>
    </row>
    <row r="14" spans="1:44" s="33" customFormat="1" ht="21.95" customHeight="1">
      <c r="A14" s="185" t="s">
        <v>107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s="33" customFormat="1" ht="21.95" customHeight="1">
      <c r="A15" s="75">
        <v>1</v>
      </c>
      <c r="B15" s="141" t="s">
        <v>108</v>
      </c>
      <c r="C15" s="46" t="s">
        <v>29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s="33" customFormat="1" ht="21.95" customHeight="1">
      <c r="A16" s="75">
        <v>2</v>
      </c>
      <c r="B16" s="141" t="s">
        <v>109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s="33" customFormat="1" ht="21.95" customHeight="1">
      <c r="A17" s="75">
        <v>3</v>
      </c>
      <c r="B17" s="141" t="s">
        <v>110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s="33" customFormat="1" ht="21.95" customHeight="1">
      <c r="A18" s="75">
        <v>4</v>
      </c>
      <c r="B18" s="141" t="s">
        <v>111</v>
      </c>
      <c r="C18" s="46" t="s">
        <v>42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s="33" customFormat="1" ht="21.95" customHeight="1">
      <c r="A19" s="75">
        <v>5</v>
      </c>
      <c r="B19" s="141" t="s">
        <v>112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s="33" customFormat="1" ht="21.95" customHeight="1">
      <c r="A20" s="75">
        <v>6</v>
      </c>
      <c r="B20" s="142" t="s">
        <v>113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s="33" customFormat="1" ht="21.95" customHeight="1">
      <c r="A21" s="75">
        <v>7</v>
      </c>
      <c r="B21" s="141" t="s">
        <v>114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s="33" customFormat="1" ht="21.95" customHeight="1">
      <c r="A22" s="75">
        <v>8</v>
      </c>
      <c r="B22" s="141" t="s">
        <v>115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s="33" customFormat="1" ht="21.95" customHeight="1">
      <c r="A23" s="75">
        <v>9</v>
      </c>
      <c r="B23" s="141" t="s">
        <v>116</v>
      </c>
      <c r="C23" s="46" t="s">
        <v>97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s="33" customFormat="1" ht="21.95" customHeight="1">
      <c r="A24" s="75">
        <v>10</v>
      </c>
      <c r="B24" s="141" t="s">
        <v>117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s="33" customFormat="1" ht="21.95" customHeight="1">
      <c r="A25" s="75">
        <v>11</v>
      </c>
      <c r="B25" s="141" t="s">
        <v>118</v>
      </c>
      <c r="C25" s="46" t="s">
        <v>101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s="33" customFormat="1" ht="21.95" customHeight="1">
      <c r="A26" s="75">
        <v>12</v>
      </c>
      <c r="B26" s="143" t="s">
        <v>119</v>
      </c>
      <c r="C26" s="46" t="s">
        <v>101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s="33" customFormat="1" ht="21.95" customHeight="1">
      <c r="A27" s="75">
        <v>13</v>
      </c>
      <c r="B27" s="141" t="s">
        <v>120</v>
      </c>
      <c r="C27" s="46" t="s">
        <v>101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s="33" customFormat="1" ht="21.95" customHeight="1">
      <c r="A28" s="75">
        <v>14</v>
      </c>
      <c r="B28" s="141" t="s">
        <v>121</v>
      </c>
      <c r="C28" s="46" t="s">
        <v>101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s="33" customFormat="1" ht="21.95" customHeight="1">
      <c r="A29" s="75">
        <v>15</v>
      </c>
      <c r="B29" s="144" t="s">
        <v>122</v>
      </c>
      <c r="C29" s="46" t="s">
        <v>101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s="34" customFormat="1" ht="22.5" customHeight="1">
      <c r="A30" s="177" t="s">
        <v>105</v>
      </c>
      <c r="B30" s="177"/>
      <c r="C30" s="177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SUM(R15:R21)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SUM(W15:W21)</f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19 AD24:AL27">
    <cfRule type="cellIs" dxfId="43" priority="15" operator="equal">
      <formula>0</formula>
    </cfRule>
  </conditionalFormatting>
  <conditionalFormatting sqref="AH21:AL21">
    <cfRule type="cellIs" dxfId="42" priority="20" operator="equal">
      <formula>0</formula>
    </cfRule>
  </conditionalFormatting>
  <conditionalFormatting sqref="AC28">
    <cfRule type="cellIs" dxfId="41" priority="18" operator="equal">
      <formula>0</formula>
    </cfRule>
  </conditionalFormatting>
  <conditionalFormatting sqref="AC28">
    <cfRule type="cellIs" dxfId="40" priority="17" operator="equal">
      <formula>0</formula>
    </cfRule>
  </conditionalFormatting>
  <conditionalFormatting sqref="AH23:AL23">
    <cfRule type="cellIs" dxfId="39" priority="16" operator="equal">
      <formula>0</formula>
    </cfRule>
  </conditionalFormatting>
  <conditionalFormatting sqref="AH22:AL22 X28:AB28 AD28:AG29 AI28:AL28 AH20:AL20">
    <cfRule type="cellIs" dxfId="38" priority="22" operator="equal">
      <formula>0</formula>
    </cfRule>
  </conditionalFormatting>
  <conditionalFormatting sqref="AC29">
    <cfRule type="cellIs" dxfId="37" priority="21" operator="equal">
      <formula>0</formula>
    </cfRule>
  </conditionalFormatting>
  <conditionalFormatting sqref="X28:AB29">
    <cfRule type="cellIs" dxfId="36" priority="19" operator="equal">
      <formula>0</formula>
    </cfRule>
  </conditionalFormatting>
  <conditionalFormatting sqref="X20">
    <cfRule type="cellIs" dxfId="35" priority="3" operator="equal">
      <formula>0</formula>
    </cfRule>
  </conditionalFormatting>
  <conditionalFormatting sqref="X25:AB25 AC21:AG21">
    <cfRule type="cellIs" dxfId="34" priority="13" operator="equal">
      <formula>0</formula>
    </cfRule>
  </conditionalFormatting>
  <conditionalFormatting sqref="AC26:AC27">
    <cfRule type="cellIs" dxfId="33" priority="10" operator="equal">
      <formula>0</formula>
    </cfRule>
  </conditionalFormatting>
  <conditionalFormatting sqref="AD23:AG23">
    <cfRule type="cellIs" dxfId="32" priority="6" operator="equal">
      <formula>0</formula>
    </cfRule>
  </conditionalFormatting>
  <conditionalFormatting sqref="X21">
    <cfRule type="cellIs" dxfId="31" priority="7" operator="equal">
      <formula>0</formula>
    </cfRule>
  </conditionalFormatting>
  <conditionalFormatting sqref="AC23">
    <cfRule type="cellIs" dxfId="30" priority="5" operator="equal">
      <formula>0</formula>
    </cfRule>
  </conditionalFormatting>
  <conditionalFormatting sqref="AD22:AG22 X25:AB25 AC20:AG20">
    <cfRule type="cellIs" dxfId="29" priority="14" operator="equal">
      <formula>0</formula>
    </cfRule>
  </conditionalFormatting>
  <conditionalFormatting sqref="X24:AB27">
    <cfRule type="cellIs" dxfId="28" priority="12" operator="equal">
      <formula>0</formula>
    </cfRule>
  </conditionalFormatting>
  <conditionalFormatting sqref="AC22">
    <cfRule type="cellIs" dxfId="27" priority="11" operator="equal">
      <formula>0</formula>
    </cfRule>
  </conditionalFormatting>
  <conditionalFormatting sqref="Y22:AB22 Y20:AB20">
    <cfRule type="cellIs" dxfId="26" priority="9" operator="equal">
      <formula>0</formula>
    </cfRule>
  </conditionalFormatting>
  <conditionalFormatting sqref="Y21:AB21">
    <cfRule type="cellIs" dxfId="25" priority="8" operator="equal">
      <formula>0</formula>
    </cfRule>
  </conditionalFormatting>
  <conditionalFormatting sqref="X22">
    <cfRule type="cellIs" dxfId="24" priority="4" operator="equal">
      <formula>0</formula>
    </cfRule>
  </conditionalFormatting>
  <conditionalFormatting sqref="X23:AB23">
    <cfRule type="cellIs" dxfId="23" priority="2" operator="equal">
      <formula>0</formula>
    </cfRule>
  </conditionalFormatting>
  <conditionalFormatting sqref="AH29:AL29">
    <cfRule type="cellIs" dxfId="22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workbookViewId="0">
      <selection activeCell="A2" sqref="A2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4" ht="13.9" customHeight="1">
      <c r="A2" s="172" t="s">
        <v>140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4" ht="13.9" customHeight="1">
      <c r="A3" s="172" t="s">
        <v>141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4" ht="13.9" customHeight="1">
      <c r="A4" s="172" t="s">
        <v>142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4" ht="12.75" customHeight="1">
      <c r="A5" s="175" t="s">
        <v>143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4" s="8" customFormat="1" ht="15" customHeight="1">
      <c r="A6" s="176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4" s="8" customFormat="1" ht="15" customHeight="1">
      <c r="A7" s="173" t="s">
        <v>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4" ht="15" customHeight="1">
      <c r="A8" s="174" t="s">
        <v>3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4" ht="15" customHeight="1">
      <c r="A9" s="189" t="s">
        <v>123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</row>
    <row r="10" spans="1:44" ht="24" customHeight="1"/>
    <row r="11" spans="1:44" ht="14.25" customHeight="1">
      <c r="A11" s="150" t="s">
        <v>4</v>
      </c>
      <c r="B11" s="182" t="s">
        <v>5</v>
      </c>
      <c r="C11" s="151" t="s">
        <v>83</v>
      </c>
      <c r="D11" s="183" t="s">
        <v>7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8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9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68" t="s">
        <v>10</v>
      </c>
      <c r="AI11" s="168"/>
      <c r="AJ11" s="168"/>
      <c r="AK11" s="168"/>
      <c r="AL11" s="168"/>
      <c r="AM11" s="187" t="s">
        <v>11</v>
      </c>
      <c r="AN11" s="188" t="s">
        <v>12</v>
      </c>
      <c r="AO11" s="188"/>
      <c r="AP11" s="188"/>
      <c r="AQ11" s="188"/>
      <c r="AR11" s="179" t="s">
        <v>13</v>
      </c>
    </row>
    <row r="12" spans="1:44" ht="14.25" customHeight="1">
      <c r="A12" s="150"/>
      <c r="B12" s="182"/>
      <c r="C12" s="151"/>
      <c r="D12" s="181" t="s">
        <v>14</v>
      </c>
      <c r="E12" s="181"/>
      <c r="F12" s="181"/>
      <c r="G12" s="181"/>
      <c r="H12" s="179" t="s">
        <v>13</v>
      </c>
      <c r="I12" s="181" t="s">
        <v>15</v>
      </c>
      <c r="J12" s="181"/>
      <c r="K12" s="181"/>
      <c r="L12" s="181"/>
      <c r="M12" s="179" t="s">
        <v>13</v>
      </c>
      <c r="N12" s="178" t="s">
        <v>16</v>
      </c>
      <c r="O12" s="178"/>
      <c r="P12" s="178"/>
      <c r="Q12" s="178"/>
      <c r="R12" s="179" t="s">
        <v>13</v>
      </c>
      <c r="S12" s="178" t="s">
        <v>17</v>
      </c>
      <c r="T12" s="178"/>
      <c r="U12" s="178"/>
      <c r="V12" s="178"/>
      <c r="W12" s="179" t="s">
        <v>13</v>
      </c>
      <c r="X12" s="180" t="s">
        <v>18</v>
      </c>
      <c r="Y12" s="180"/>
      <c r="Z12" s="180"/>
      <c r="AA12" s="180"/>
      <c r="AB12" s="179" t="s">
        <v>13</v>
      </c>
      <c r="AC12" s="180" t="s">
        <v>19</v>
      </c>
      <c r="AD12" s="180"/>
      <c r="AE12" s="180"/>
      <c r="AF12" s="180"/>
      <c r="AG12" s="186" t="s">
        <v>13</v>
      </c>
      <c r="AH12" s="184" t="s">
        <v>84</v>
      </c>
      <c r="AI12" s="184"/>
      <c r="AJ12" s="184"/>
      <c r="AK12" s="184"/>
      <c r="AL12" s="179" t="s">
        <v>13</v>
      </c>
      <c r="AM12" s="187"/>
      <c r="AN12" s="188"/>
      <c r="AO12" s="188"/>
      <c r="AP12" s="188"/>
      <c r="AQ12" s="188"/>
      <c r="AR12" s="179"/>
    </row>
    <row r="13" spans="1:44">
      <c r="A13" s="150"/>
      <c r="B13" s="182"/>
      <c r="C13" s="151"/>
      <c r="D13" s="39" t="s">
        <v>25</v>
      </c>
      <c r="E13" s="39" t="s">
        <v>22</v>
      </c>
      <c r="F13" s="124" t="s">
        <v>23</v>
      </c>
      <c r="G13" s="124" t="s">
        <v>24</v>
      </c>
      <c r="H13" s="179"/>
      <c r="I13" s="39" t="s">
        <v>25</v>
      </c>
      <c r="J13" s="39" t="s">
        <v>22</v>
      </c>
      <c r="K13" s="124" t="s">
        <v>23</v>
      </c>
      <c r="L13" s="124" t="s">
        <v>24</v>
      </c>
      <c r="M13" s="179"/>
      <c r="N13" s="40" t="s">
        <v>25</v>
      </c>
      <c r="O13" s="40" t="s">
        <v>22</v>
      </c>
      <c r="P13" s="125" t="s">
        <v>23</v>
      </c>
      <c r="Q13" s="125" t="s">
        <v>24</v>
      </c>
      <c r="R13" s="179"/>
      <c r="S13" s="40" t="s">
        <v>25</v>
      </c>
      <c r="T13" s="40" t="s">
        <v>22</v>
      </c>
      <c r="U13" s="125" t="s">
        <v>23</v>
      </c>
      <c r="V13" s="125" t="s">
        <v>24</v>
      </c>
      <c r="W13" s="179"/>
      <c r="X13" s="70" t="s">
        <v>25</v>
      </c>
      <c r="Y13" s="70" t="s">
        <v>22</v>
      </c>
      <c r="Z13" s="126" t="s">
        <v>23</v>
      </c>
      <c r="AA13" s="126" t="s">
        <v>24</v>
      </c>
      <c r="AB13" s="179"/>
      <c r="AC13" s="70" t="s">
        <v>25</v>
      </c>
      <c r="AD13" s="70" t="s">
        <v>22</v>
      </c>
      <c r="AE13" s="126" t="s">
        <v>23</v>
      </c>
      <c r="AF13" s="126" t="s">
        <v>24</v>
      </c>
      <c r="AG13" s="186"/>
      <c r="AH13" s="64" t="s">
        <v>25</v>
      </c>
      <c r="AI13" s="64" t="s">
        <v>22</v>
      </c>
      <c r="AJ13" s="127" t="s">
        <v>23</v>
      </c>
      <c r="AK13" s="127" t="s">
        <v>24</v>
      </c>
      <c r="AL13" s="179"/>
      <c r="AM13" s="187"/>
      <c r="AN13" s="41" t="s">
        <v>25</v>
      </c>
      <c r="AO13" s="41" t="s">
        <v>22</v>
      </c>
      <c r="AP13" s="128" t="s">
        <v>23</v>
      </c>
      <c r="AQ13" s="128" t="s">
        <v>24</v>
      </c>
      <c r="AR13" s="179"/>
    </row>
    <row r="14" spans="1:44" ht="21.95" customHeight="1">
      <c r="A14" s="185" t="s">
        <v>124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ht="21.95" customHeight="1">
      <c r="A15" s="75">
        <v>1</v>
      </c>
      <c r="B15" s="131" t="s">
        <v>125</v>
      </c>
      <c r="C15" s="46" t="s">
        <v>29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ht="21.95" customHeight="1">
      <c r="A16" s="75">
        <v>2</v>
      </c>
      <c r="B16" s="131" t="s">
        <v>126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ht="21.95" customHeight="1">
      <c r="A17" s="75">
        <v>3</v>
      </c>
      <c r="B17" s="131" t="s">
        <v>127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ht="21.95" customHeight="1">
      <c r="A18" s="75">
        <v>4</v>
      </c>
      <c r="B18" s="131" t="s">
        <v>128</v>
      </c>
      <c r="C18" s="46" t="s">
        <v>42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ht="21.95" customHeight="1">
      <c r="A19" s="75">
        <v>5</v>
      </c>
      <c r="B19" s="132" t="s">
        <v>129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ht="21.95" customHeight="1">
      <c r="A20" s="75">
        <v>6</v>
      </c>
      <c r="B20" s="131" t="s">
        <v>130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ht="21.95" customHeight="1">
      <c r="A21" s="75">
        <v>7</v>
      </c>
      <c r="B21" s="131" t="s">
        <v>131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ht="21.95" customHeight="1">
      <c r="A22" s="75">
        <v>8</v>
      </c>
      <c r="B22" s="131" t="s">
        <v>132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ht="21.95" customHeight="1">
      <c r="A23" s="75">
        <v>9</v>
      </c>
      <c r="B23" s="133" t="s">
        <v>133</v>
      </c>
      <c r="C23" s="46" t="s">
        <v>47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ht="21.95" customHeight="1">
      <c r="A24" s="75">
        <v>10</v>
      </c>
      <c r="B24" s="133" t="s">
        <v>134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ht="21.95" customHeight="1">
      <c r="A25" s="75">
        <v>11</v>
      </c>
      <c r="B25" s="133" t="s">
        <v>135</v>
      </c>
      <c r="C25" s="46" t="s">
        <v>99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33" t="s">
        <v>136</v>
      </c>
      <c r="C26" s="46" t="s">
        <v>101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ht="21.95" customHeight="1">
      <c r="A27" s="75">
        <v>13</v>
      </c>
      <c r="B27" s="134" t="s">
        <v>137</v>
      </c>
      <c r="C27" s="46" t="s">
        <v>101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ht="21.95" customHeight="1">
      <c r="A28" s="75">
        <v>14</v>
      </c>
      <c r="B28" s="134" t="s">
        <v>138</v>
      </c>
      <c r="C28" s="46" t="s">
        <v>101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ht="21.95" customHeight="1">
      <c r="A29" s="75">
        <v>15</v>
      </c>
      <c r="B29" s="135" t="s">
        <v>139</v>
      </c>
      <c r="C29" s="46" t="s">
        <v>101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ht="22.5" customHeight="1">
      <c r="A30" s="177" t="s">
        <v>105</v>
      </c>
      <c r="B30" s="177"/>
      <c r="C30" s="177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25</v>
      </c>
      <c r="O30" s="60">
        <f t="shared" si="2"/>
        <v>18</v>
      </c>
      <c r="P30" s="60">
        <f t="shared" si="2"/>
        <v>36</v>
      </c>
      <c r="Q30" s="60">
        <f t="shared" si="2"/>
        <v>0</v>
      </c>
      <c r="R30" s="61">
        <f t="shared" si="2"/>
        <v>8</v>
      </c>
      <c r="S30" s="60">
        <f t="shared" si="2"/>
        <v>25</v>
      </c>
      <c r="T30" s="60">
        <f t="shared" si="2"/>
        <v>0</v>
      </c>
      <c r="U30" s="60">
        <f t="shared" si="2"/>
        <v>36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X15:AL19 AD24:AL27">
    <cfRule type="cellIs" dxfId="21" priority="16" operator="equal">
      <formula>0</formula>
    </cfRule>
  </conditionalFormatting>
  <conditionalFormatting sqref="AH21:AL21">
    <cfRule type="cellIs" dxfId="20" priority="21" operator="equal">
      <formula>0</formula>
    </cfRule>
  </conditionalFormatting>
  <conditionalFormatting sqref="AC28">
    <cfRule type="cellIs" dxfId="19" priority="19" operator="equal">
      <formula>0</formula>
    </cfRule>
  </conditionalFormatting>
  <conditionalFormatting sqref="AC28">
    <cfRule type="cellIs" dxfId="18" priority="18" operator="equal">
      <formula>0</formula>
    </cfRule>
  </conditionalFormatting>
  <conditionalFormatting sqref="AH23:AL23">
    <cfRule type="cellIs" dxfId="17" priority="17" operator="equal">
      <formula>0</formula>
    </cfRule>
  </conditionalFormatting>
  <conditionalFormatting sqref="AH22:AL22 X28:AB28 AD28:AG29 AI28:AL28 AH20:AL20">
    <cfRule type="cellIs" dxfId="16" priority="23" operator="equal">
      <formula>0</formula>
    </cfRule>
  </conditionalFormatting>
  <conditionalFormatting sqref="AC29">
    <cfRule type="cellIs" dxfId="15" priority="22" operator="equal">
      <formula>0</formula>
    </cfRule>
  </conditionalFormatting>
  <conditionalFormatting sqref="X28:AB29">
    <cfRule type="cellIs" dxfId="14" priority="20" operator="equal">
      <formula>0</formula>
    </cfRule>
  </conditionalFormatting>
  <conditionalFormatting sqref="X20">
    <cfRule type="cellIs" dxfId="13" priority="3" operator="equal">
      <formula>0</formula>
    </cfRule>
  </conditionalFormatting>
  <conditionalFormatting sqref="X25:AB25 AC21:AG21">
    <cfRule type="cellIs" dxfId="12" priority="14" operator="equal">
      <formula>0</formula>
    </cfRule>
  </conditionalFormatting>
  <conditionalFormatting sqref="AC26:AC27">
    <cfRule type="cellIs" dxfId="11" priority="10" operator="equal">
      <formula>0</formula>
    </cfRule>
  </conditionalFormatting>
  <conditionalFormatting sqref="AD23:AG23">
    <cfRule type="cellIs" dxfId="10" priority="6" operator="equal">
      <formula>0</formula>
    </cfRule>
  </conditionalFormatting>
  <conditionalFormatting sqref="X21">
    <cfRule type="cellIs" dxfId="9" priority="7" operator="equal">
      <formula>0</formula>
    </cfRule>
  </conditionalFormatting>
  <conditionalFormatting sqref="AC23">
    <cfRule type="cellIs" dxfId="8" priority="5" operator="equal">
      <formula>0</formula>
    </cfRule>
  </conditionalFormatting>
  <conditionalFormatting sqref="AD22:AG22 X25:AB25 AC20:AG20">
    <cfRule type="cellIs" dxfId="7" priority="15" operator="equal">
      <formula>0</formula>
    </cfRule>
  </conditionalFormatting>
  <conditionalFormatting sqref="X24:AB27">
    <cfRule type="cellIs" dxfId="6" priority="13" operator="equal">
      <formula>0</formula>
    </cfRule>
  </conditionalFormatting>
  <conditionalFormatting sqref="AC22">
    <cfRule type="cellIs" dxfId="5" priority="12" operator="equal">
      <formula>0</formula>
    </cfRule>
  </conditionalFormatting>
  <conditionalFormatting sqref="Y22:AB22 Y20:AB20">
    <cfRule type="cellIs" dxfId="4" priority="9" operator="equal">
      <formula>0</formula>
    </cfRule>
  </conditionalFormatting>
  <conditionalFormatting sqref="Y21:AB21">
    <cfRule type="cellIs" dxfId="3" priority="8" operator="equal">
      <formula>0</formula>
    </cfRule>
  </conditionalFormatting>
  <conditionalFormatting sqref="X22">
    <cfRule type="cellIs" dxfId="2" priority="4" operator="equal">
      <formula>0</formula>
    </cfRule>
  </conditionalFormatting>
  <conditionalFormatting sqref="X23:AB23">
    <cfRule type="cellIs" dxfId="1" priority="2" operator="equal">
      <formula>0</formula>
    </cfRule>
  </conditionalFormatting>
  <conditionalFormatting sqref="AH29:AL29">
    <cfRule type="cellIs" dxfId="0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Kopeć</cp:lastModifiedBy>
  <cp:revision>21</cp:revision>
  <dcterms:created xsi:type="dcterms:W3CDTF">2017-12-01T06:38:47Z</dcterms:created>
  <dcterms:modified xsi:type="dcterms:W3CDTF">2023-06-29T07:37:01Z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