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2\25-22 US program studiów na kierunku Informatyka I stopień - profil praktyczny\"/>
    </mc:Choice>
  </mc:AlternateContent>
  <xr:revisionPtr revIDLastSave="0" documentId="13_ncr:1_{D32C51ED-FBD6-4B4C-9A70-FD00A4510E49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Główny" sheetId="1" r:id="rId1"/>
    <sheet name="AiM" sheetId="4" r:id="rId2"/>
    <sheet name="PiESK" sheetId="3" r:id="rId3"/>
    <sheet name="TA" sheetId="2" r:id="rId4"/>
  </sheets>
  <definedNames>
    <definedName name="_xlnm.Print_Area" localSheetId="1">AiM!$A$1:$AR$36</definedName>
    <definedName name="_xlnm.Print_Area" localSheetId="0">Główny!$A$1:$AR$53</definedName>
    <definedName name="_xlnm.Print_Area" localSheetId="2">PiESK!$A$1:$AR$33</definedName>
    <definedName name="_xlnm.Print_Area" localSheetId="3">TA!$A$1:$AR$34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8" i="1" l="1"/>
  <c r="AO28" i="1"/>
  <c r="AP28" i="1"/>
  <c r="AQ28" i="1"/>
  <c r="AN29" i="1"/>
  <c r="AO29" i="1"/>
  <c r="AP29" i="1"/>
  <c r="AQ29" i="1"/>
  <c r="AN30" i="1"/>
  <c r="AO30" i="1"/>
  <c r="AP30" i="1"/>
  <c r="AQ30" i="1"/>
  <c r="AN32" i="1"/>
  <c r="AO32" i="1"/>
  <c r="AP32" i="1"/>
  <c r="AQ32" i="1"/>
  <c r="AN31" i="1"/>
  <c r="AO31" i="1"/>
  <c r="AP31" i="1"/>
  <c r="AQ31" i="1"/>
  <c r="AN33" i="1"/>
  <c r="AO33" i="1"/>
  <c r="AP33" i="1"/>
  <c r="AQ33" i="1"/>
  <c r="AN34" i="1"/>
  <c r="AO34" i="1"/>
  <c r="AP34" i="1"/>
  <c r="AQ34" i="1"/>
  <c r="AN35" i="1"/>
  <c r="AO35" i="1"/>
  <c r="AP35" i="1"/>
  <c r="AQ35" i="1"/>
  <c r="AN36" i="1"/>
  <c r="AO36" i="1"/>
  <c r="AP36" i="1"/>
  <c r="AQ36" i="1"/>
  <c r="AN37" i="1"/>
  <c r="AO37" i="1"/>
  <c r="AP37" i="1"/>
  <c r="AQ37" i="1"/>
  <c r="AN38" i="1"/>
  <c r="AO38" i="1"/>
  <c r="AP38" i="1"/>
  <c r="AQ38" i="1"/>
  <c r="AN39" i="1"/>
  <c r="AO39" i="1"/>
  <c r="AP39" i="1"/>
  <c r="AQ39" i="1"/>
  <c r="AN40" i="1"/>
  <c r="AO40" i="1"/>
  <c r="AP40" i="1"/>
  <c r="AQ40" i="1"/>
  <c r="AN41" i="1"/>
  <c r="AO41" i="1"/>
  <c r="AP41" i="1"/>
  <c r="AQ41" i="1"/>
  <c r="AN42" i="1"/>
  <c r="AO42" i="1"/>
  <c r="AP42" i="1"/>
  <c r="AQ42" i="1"/>
  <c r="AN43" i="1"/>
  <c r="AO43" i="1"/>
  <c r="AP43" i="1"/>
  <c r="AQ43" i="1"/>
  <c r="AO27" i="1"/>
  <c r="AP27" i="1"/>
  <c r="AQ27" i="1"/>
  <c r="AL28" i="2"/>
  <c r="AK28" i="2"/>
  <c r="AK45" i="1" s="1"/>
  <c r="AJ28" i="2"/>
  <c r="AI28" i="2"/>
  <c r="AH28" i="2"/>
  <c r="AG28" i="2"/>
  <c r="AF28" i="2"/>
  <c r="AE28" i="2"/>
  <c r="AD28" i="2"/>
  <c r="AD45" i="1" s="1"/>
  <c r="AC28" i="2"/>
  <c r="AB28" i="2"/>
  <c r="AA28" i="2"/>
  <c r="Z28" i="2"/>
  <c r="Y28" i="2"/>
  <c r="X28" i="2"/>
  <c r="W28" i="2"/>
  <c r="V28" i="2"/>
  <c r="V45" i="1" s="1"/>
  <c r="U28" i="2"/>
  <c r="T28" i="2"/>
  <c r="S28" i="2"/>
  <c r="R28" i="2"/>
  <c r="Q28" i="2"/>
  <c r="P28" i="2"/>
  <c r="O28" i="2"/>
  <c r="N28" i="2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AN16" i="3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4" i="3"/>
  <c r="AO24" i="3"/>
  <c r="AP24" i="3"/>
  <c r="AQ24" i="3"/>
  <c r="AR24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D28" i="3"/>
  <c r="E28" i="3"/>
  <c r="F28" i="3"/>
  <c r="G28" i="3"/>
  <c r="H28" i="3"/>
  <c r="I28" i="3"/>
  <c r="J28" i="3"/>
  <c r="K28" i="3"/>
  <c r="L28" i="3"/>
  <c r="M28" i="3"/>
  <c r="AR40" i="1"/>
  <c r="O45" i="1"/>
  <c r="P45" i="1"/>
  <c r="S45" i="1"/>
  <c r="T45" i="1"/>
  <c r="U45" i="1"/>
  <c r="X45" i="1"/>
  <c r="Y45" i="1"/>
  <c r="Z45" i="1"/>
  <c r="AE45" i="1"/>
  <c r="AH45" i="1"/>
  <c r="AJ45" i="1"/>
  <c r="AN16" i="2"/>
  <c r="AO16" i="2"/>
  <c r="AP16" i="2"/>
  <c r="AQ16" i="2"/>
  <c r="AR16" i="2"/>
  <c r="AN17" i="2"/>
  <c r="AO17" i="2"/>
  <c r="AP17" i="2"/>
  <c r="AQ17" i="2"/>
  <c r="AR17" i="2"/>
  <c r="AN18" i="2"/>
  <c r="AO18" i="2"/>
  <c r="AP18" i="2"/>
  <c r="AQ18" i="2"/>
  <c r="AR18" i="2"/>
  <c r="AN19" i="2"/>
  <c r="AO19" i="2"/>
  <c r="AP19" i="2"/>
  <c r="AQ19" i="2"/>
  <c r="AR19" i="2"/>
  <c r="AN20" i="2"/>
  <c r="AO20" i="2"/>
  <c r="AP20" i="2"/>
  <c r="AQ20" i="2"/>
  <c r="AR20" i="2"/>
  <c r="AN21" i="2"/>
  <c r="AO21" i="2"/>
  <c r="AP21" i="2"/>
  <c r="AQ21" i="2"/>
  <c r="AR21" i="2"/>
  <c r="AN22" i="2"/>
  <c r="AO22" i="2"/>
  <c r="AP22" i="2"/>
  <c r="AQ22" i="2"/>
  <c r="AR22" i="2"/>
  <c r="AN23" i="2"/>
  <c r="AO23" i="2"/>
  <c r="AP23" i="2"/>
  <c r="AQ23" i="2"/>
  <c r="AR23" i="2"/>
  <c r="AN24" i="2"/>
  <c r="AO24" i="2"/>
  <c r="AP24" i="2"/>
  <c r="AQ24" i="2"/>
  <c r="AR24" i="2"/>
  <c r="AN25" i="2"/>
  <c r="AO25" i="2"/>
  <c r="AP25" i="2"/>
  <c r="AQ25" i="2"/>
  <c r="AR25" i="2"/>
  <c r="AN26" i="2"/>
  <c r="AO26" i="2"/>
  <c r="AP26" i="2"/>
  <c r="AQ26" i="2"/>
  <c r="AR26" i="2"/>
  <c r="AN27" i="2"/>
  <c r="AO27" i="2"/>
  <c r="AP27" i="2"/>
  <c r="AQ27" i="2"/>
  <c r="AR27" i="2"/>
  <c r="AP45" i="1" l="1"/>
  <c r="AM27" i="3"/>
  <c r="AM26" i="3"/>
  <c r="AM25" i="3"/>
  <c r="AM24" i="3"/>
  <c r="AM23" i="3"/>
  <c r="AM22" i="3"/>
  <c r="AM21" i="3"/>
  <c r="AM20" i="3"/>
  <c r="AM19" i="3"/>
  <c r="AM18" i="3"/>
  <c r="AM17" i="3"/>
  <c r="AM16" i="3"/>
  <c r="AM40" i="1"/>
  <c r="AM20" i="2"/>
  <c r="AM23" i="2"/>
  <c r="AM18" i="2"/>
  <c r="AM22" i="2"/>
  <c r="AM25" i="2"/>
  <c r="AM17" i="2"/>
  <c r="AM21" i="2"/>
  <c r="AM24" i="2"/>
  <c r="AM16" i="2"/>
  <c r="AM27" i="2"/>
  <c r="AM19" i="2"/>
  <c r="AM26" i="2"/>
  <c r="AR15" i="2" l="1"/>
  <c r="AQ15" i="2"/>
  <c r="AP15" i="2"/>
  <c r="AP28" i="2" s="1"/>
  <c r="AO15" i="2"/>
  <c r="AN15" i="2"/>
  <c r="AR42" i="1"/>
  <c r="AR43" i="1"/>
  <c r="AR41" i="1"/>
  <c r="AR38" i="1"/>
  <c r="AL45" i="1"/>
  <c r="AI45" i="1"/>
  <c r="AO45" i="1" s="1"/>
  <c r="AG45" i="1"/>
  <c r="AF45" i="1"/>
  <c r="AC45" i="1"/>
  <c r="AB45" i="1"/>
  <c r="AA45" i="1"/>
  <c r="W45" i="1"/>
  <c r="R45" i="1"/>
  <c r="Q45" i="1"/>
  <c r="AQ45" i="1" s="1"/>
  <c r="N45" i="1"/>
  <c r="AN45" i="1" s="1"/>
  <c r="AM45" i="1" s="1"/>
  <c r="M28" i="2"/>
  <c r="L28" i="2"/>
  <c r="K28" i="2"/>
  <c r="J28" i="2"/>
  <c r="I28" i="2"/>
  <c r="H28" i="2"/>
  <c r="G28" i="2"/>
  <c r="F28" i="2"/>
  <c r="E28" i="2"/>
  <c r="D28" i="2"/>
  <c r="AR15" i="3"/>
  <c r="AQ15" i="3"/>
  <c r="AP15" i="3"/>
  <c r="AO15" i="3"/>
  <c r="AN15" i="3"/>
  <c r="AQ50" i="1"/>
  <c r="AP50" i="1"/>
  <c r="AO50" i="1"/>
  <c r="AQ49" i="1"/>
  <c r="AP49" i="1"/>
  <c r="AO49" i="1"/>
  <c r="AQ48" i="1"/>
  <c r="AP48" i="1"/>
  <c r="AO48" i="1"/>
  <c r="AR47" i="1"/>
  <c r="AQ47" i="1"/>
  <c r="AP47" i="1"/>
  <c r="AO47" i="1"/>
  <c r="AN47" i="1"/>
  <c r="AR25" i="1"/>
  <c r="AQ25" i="1"/>
  <c r="AP25" i="1"/>
  <c r="AO25" i="1"/>
  <c r="AN25" i="1"/>
  <c r="AM25" i="1" s="1"/>
  <c r="AR24" i="1"/>
  <c r="AQ24" i="1"/>
  <c r="AP24" i="1"/>
  <c r="AO24" i="1"/>
  <c r="AN24" i="1"/>
  <c r="AM24" i="1" s="1"/>
  <c r="AR23" i="1"/>
  <c r="AQ23" i="1"/>
  <c r="AP23" i="1"/>
  <c r="AO23" i="1"/>
  <c r="AN23" i="1"/>
  <c r="AM23" i="1" s="1"/>
  <c r="AR22" i="1"/>
  <c r="AQ22" i="1"/>
  <c r="AP22" i="1"/>
  <c r="AO22" i="1"/>
  <c r="AN22" i="1"/>
  <c r="AM22" i="1" s="1"/>
  <c r="AR21" i="1"/>
  <c r="AQ21" i="1"/>
  <c r="AP21" i="1"/>
  <c r="AO21" i="1"/>
  <c r="AN21" i="1"/>
  <c r="AM21" i="1" s="1"/>
  <c r="AR20" i="1"/>
  <c r="AQ20" i="1"/>
  <c r="AP20" i="1"/>
  <c r="AO20" i="1"/>
  <c r="AN20" i="1"/>
  <c r="AM20" i="1" s="1"/>
  <c r="AR19" i="1"/>
  <c r="AQ19" i="1"/>
  <c r="AP19" i="1"/>
  <c r="AO19" i="1"/>
  <c r="AN19" i="1"/>
  <c r="AM19" i="1" s="1"/>
  <c r="AR18" i="1"/>
  <c r="AQ18" i="1"/>
  <c r="AP18" i="1"/>
  <c r="AO18" i="1"/>
  <c r="AN18" i="1"/>
  <c r="AM18" i="1" s="1"/>
  <c r="AR17" i="1"/>
  <c r="AQ17" i="1"/>
  <c r="AP17" i="1"/>
  <c r="AO17" i="1"/>
  <c r="AN17" i="1"/>
  <c r="AM17" i="1" s="1"/>
  <c r="AR16" i="1"/>
  <c r="AQ16" i="1"/>
  <c r="AP16" i="1"/>
  <c r="AO16" i="1"/>
  <c r="AN16" i="1"/>
  <c r="AM16" i="1" s="1"/>
  <c r="AR15" i="1"/>
  <c r="AQ15" i="1"/>
  <c r="AP15" i="1"/>
  <c r="AO15" i="1"/>
  <c r="AN15" i="1"/>
  <c r="AM15" i="1" s="1"/>
  <c r="AR14" i="1"/>
  <c r="AQ14" i="1"/>
  <c r="AP14" i="1"/>
  <c r="AO14" i="1"/>
  <c r="AN14" i="1"/>
  <c r="AN20" i="4"/>
  <c r="AO20" i="4"/>
  <c r="AP20" i="4"/>
  <c r="AQ20" i="4"/>
  <c r="AR20" i="4"/>
  <c r="AN21" i="4"/>
  <c r="AO21" i="4"/>
  <c r="AP21" i="4"/>
  <c r="AQ21" i="4"/>
  <c r="AR21" i="4"/>
  <c r="AN22" i="4"/>
  <c r="AO22" i="4"/>
  <c r="AP22" i="4"/>
  <c r="AQ22" i="4"/>
  <c r="AR22" i="4"/>
  <c r="AN23" i="4"/>
  <c r="AO23" i="4"/>
  <c r="AP23" i="4"/>
  <c r="AQ23" i="4"/>
  <c r="AR23" i="4"/>
  <c r="AN24" i="4"/>
  <c r="AO24" i="4"/>
  <c r="AP24" i="4"/>
  <c r="AQ24" i="4"/>
  <c r="AR24" i="4"/>
  <c r="AN25" i="4"/>
  <c r="AO25" i="4"/>
  <c r="AP25" i="4"/>
  <c r="AQ25" i="4"/>
  <c r="AR25" i="4"/>
  <c r="AN26" i="4"/>
  <c r="AO26" i="4"/>
  <c r="AP26" i="4"/>
  <c r="AQ26" i="4"/>
  <c r="AR26" i="4"/>
  <c r="AN27" i="4"/>
  <c r="AO27" i="4"/>
  <c r="AP27" i="4"/>
  <c r="AQ27" i="4"/>
  <c r="AR27" i="4"/>
  <c r="AM15" i="2" l="1"/>
  <c r="AM28" i="2" s="1"/>
  <c r="AR45" i="1"/>
  <c r="AR28" i="2"/>
  <c r="AM43" i="1"/>
  <c r="AM42" i="1"/>
  <c r="AO28" i="2"/>
  <c r="AQ28" i="2"/>
  <c r="AM15" i="3"/>
  <c r="AM49" i="1"/>
  <c r="AM41" i="1"/>
  <c r="AM38" i="1"/>
  <c r="AM50" i="1"/>
  <c r="AM47" i="1"/>
  <c r="AN28" i="2"/>
  <c r="AM48" i="1"/>
  <c r="AM14" i="1"/>
  <c r="AL28" i="4" l="1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R19" i="4"/>
  <c r="AQ19" i="4"/>
  <c r="AP19" i="4"/>
  <c r="AO19" i="4"/>
  <c r="AN19" i="4"/>
  <c r="AR18" i="4"/>
  <c r="AQ18" i="4"/>
  <c r="AP18" i="4"/>
  <c r="AO18" i="4"/>
  <c r="AN18" i="4"/>
  <c r="AR17" i="4"/>
  <c r="AQ17" i="4"/>
  <c r="AP17" i="4"/>
  <c r="AO17" i="4"/>
  <c r="AN17" i="4"/>
  <c r="AR16" i="4"/>
  <c r="AQ16" i="4"/>
  <c r="AP16" i="4"/>
  <c r="AO16" i="4"/>
  <c r="AN16" i="4"/>
  <c r="AR15" i="4"/>
  <c r="AQ15" i="4"/>
  <c r="AP15" i="4"/>
  <c r="AO15" i="4"/>
  <c r="AN15" i="4"/>
  <c r="AM16" i="4" l="1"/>
  <c r="AM20" i="4"/>
  <c r="AM24" i="4"/>
  <c r="AO28" i="4"/>
  <c r="AQ28" i="3"/>
  <c r="AQ28" i="4"/>
  <c r="AM18" i="4"/>
  <c r="AM22" i="4"/>
  <c r="AM26" i="4"/>
  <c r="AP28" i="4"/>
  <c r="AM19" i="4"/>
  <c r="AM23" i="4"/>
  <c r="AM27" i="4"/>
  <c r="AN28" i="4"/>
  <c r="AR28" i="4"/>
  <c r="AM17" i="4"/>
  <c r="AM21" i="4"/>
  <c r="AM25" i="4"/>
  <c r="AN28" i="3"/>
  <c r="AR28" i="3"/>
  <c r="AP28" i="3"/>
  <c r="AM28" i="3"/>
  <c r="AM15" i="4"/>
  <c r="AO28" i="3"/>
  <c r="L51" i="1"/>
  <c r="K51" i="1"/>
  <c r="J51" i="1"/>
  <c r="I51" i="1"/>
  <c r="E51" i="1"/>
  <c r="F51" i="1"/>
  <c r="G51" i="1"/>
  <c r="AM28" i="4" l="1"/>
  <c r="D51" i="1" l="1"/>
  <c r="AN27" i="1" l="1"/>
  <c r="AR27" i="1"/>
  <c r="AR28" i="1"/>
  <c r="AR29" i="1"/>
  <c r="AR30" i="1"/>
  <c r="AR32" i="1"/>
  <c r="AR31" i="1"/>
  <c r="AR33" i="1"/>
  <c r="AR34" i="1"/>
  <c r="AR39" i="1"/>
  <c r="AR37" i="1"/>
  <c r="AM32" i="1" l="1"/>
  <c r="AM39" i="1"/>
  <c r="AM27" i="1"/>
  <c r="AM33" i="1"/>
  <c r="AM30" i="1"/>
  <c r="AM37" i="1"/>
  <c r="AM28" i="1"/>
  <c r="AM29" i="1"/>
  <c r="AM31" i="1"/>
  <c r="AM34" i="1"/>
  <c r="AN13" i="1" l="1"/>
  <c r="AO13" i="1"/>
  <c r="AP13" i="1"/>
  <c r="AQ13" i="1"/>
  <c r="AR13" i="1"/>
  <c r="AM13" i="1" l="1"/>
  <c r="AR35" i="1"/>
  <c r="AR36" i="1"/>
  <c r="AR26" i="1" l="1"/>
  <c r="AQ26" i="1"/>
  <c r="AO26" i="1"/>
  <c r="AN26" i="1"/>
  <c r="AP26" i="1"/>
  <c r="AM46" i="1"/>
  <c r="AM36" i="1"/>
  <c r="AM35" i="1"/>
  <c r="AM26" i="1" l="1"/>
  <c r="H51" i="1"/>
  <c r="AI51" i="1"/>
  <c r="AH51" i="1"/>
  <c r="AF51" i="1"/>
  <c r="AE51" i="1"/>
  <c r="AD51" i="1"/>
  <c r="AC51" i="1"/>
  <c r="AA51" i="1"/>
  <c r="Z51" i="1"/>
  <c r="Y51" i="1"/>
  <c r="X51" i="1"/>
  <c r="V51" i="1"/>
  <c r="U51" i="1"/>
  <c r="T51" i="1"/>
  <c r="S51" i="1"/>
  <c r="Q51" i="1"/>
  <c r="P51" i="1"/>
  <c r="O51" i="1"/>
  <c r="AJ51" i="1" l="1"/>
  <c r="AK51" i="1"/>
  <c r="W51" i="1"/>
  <c r="R51" i="1"/>
  <c r="AR46" i="1"/>
  <c r="AR53" i="1" s="1"/>
  <c r="AN46" i="1"/>
  <c r="AQ46" i="1"/>
  <c r="M51" i="1"/>
  <c r="M53" i="1" s="1"/>
  <c r="AO46" i="1"/>
  <c r="AB51" i="1"/>
  <c r="I52" i="1"/>
  <c r="AG51" i="1"/>
  <c r="AL51" i="1"/>
  <c r="AL53" i="1" s="1"/>
  <c r="AP46" i="1"/>
  <c r="W53" i="1" l="1"/>
  <c r="AG53" i="1"/>
  <c r="AP44" i="1"/>
  <c r="AP51" i="1" s="1"/>
  <c r="AO44" i="1"/>
  <c r="AO51" i="1" s="1"/>
  <c r="S52" i="1"/>
  <c r="AR52" i="1"/>
  <c r="AR44" i="1"/>
  <c r="AR51" i="1" s="1"/>
  <c r="AC52" i="1"/>
  <c r="X52" i="1"/>
  <c r="AN44" i="1"/>
  <c r="AN51" i="1" s="1"/>
  <c r="D52" i="1"/>
  <c r="D53" i="1" s="1"/>
  <c r="AM44" i="1" l="1"/>
  <c r="AM51" i="1" s="1"/>
  <c r="AQ44" i="1"/>
  <c r="AQ51" i="1" s="1"/>
  <c r="AH52" i="1"/>
  <c r="AH53" i="1" s="1"/>
  <c r="X53" i="1"/>
  <c r="AM52" i="1" l="1"/>
  <c r="N51" i="1"/>
  <c r="N52" i="1" s="1"/>
  <c r="N53" i="1" s="1"/>
</calcChain>
</file>

<file path=xl/sharedStrings.xml><?xml version="1.0" encoding="utf-8"?>
<sst xmlns="http://schemas.openxmlformats.org/spreadsheetml/2006/main" count="415" uniqueCount="135">
  <si>
    <t>Załącznik nr 2</t>
  </si>
  <si>
    <t xml:space="preserve">do Programu studiów na kierunku informatyka - studia pierwszego stopnia o profilu praktycznym, </t>
  </si>
  <si>
    <t>stanowiącego załącznik do Uchwały nr 25/000/2022 Senatu AJP</t>
  </si>
  <si>
    <t>z dnia 21 czerwca 2022 r.</t>
  </si>
  <si>
    <t>obowiązuje I rok od r.a. 2022/2023</t>
  </si>
  <si>
    <t xml:space="preserve">PLAN  STUDIÓW  NIESTACJONARNYCH I stopnia                 </t>
  </si>
  <si>
    <t>KIERUNEK: INFORMATYKA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</si>
  <si>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</si>
  <si>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</si>
  <si>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</si>
  <si>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</si>
  <si>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</si>
  <si>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</si>
  <si>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</si>
  <si>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</si>
  <si>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</si>
  <si>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</si>
  <si>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</si>
  <si>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</si>
  <si>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</si>
  <si>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</si>
  <si>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</si>
  <si>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</si>
  <si>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</si>
  <si>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</si>
  <si>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</si>
  <si>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</si>
  <si>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</si>
  <si>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</si>
  <si>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</si>
  <si>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</si>
  <si>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</si>
  <si>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</si>
  <si>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</si>
  <si>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</si>
  <si>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</si>
  <si>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</si>
  <si>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</si>
  <si>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Podstawy matematyki</t>
  </si>
  <si>
    <t>Podstawy kreatywności</t>
  </si>
  <si>
    <t>Fizyka</t>
  </si>
  <si>
    <t>E II</t>
  </si>
  <si>
    <t>Podstawy obliczeń inżynierskich</t>
  </si>
  <si>
    <t>z. o. II</t>
  </si>
  <si>
    <t>Wstęp do analizy matematycznej</t>
  </si>
  <si>
    <t>Metody probabilistyczne i statystyka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</si>
  <si>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</si>
  <si>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</si>
  <si>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</si>
  <si>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</si>
  <si>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</si>
  <si>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</si>
  <si>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</si>
  <si>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>Wprowadzenie do sieci komputerowych</t>
  </si>
  <si>
    <t xml:space="preserve">Podstawy elektrotechniki i elektroniki </t>
  </si>
  <si>
    <t>E I</t>
  </si>
  <si>
    <t xml:space="preserve">Wstęp do programowania </t>
  </si>
  <si>
    <t>Systemy operacyjne</t>
  </si>
  <si>
    <t>Bazy danych</t>
  </si>
  <si>
    <t>Architektura komputerów</t>
  </si>
  <si>
    <t>Trasowanie, przełączanie i łączność bezprzewodowa</t>
  </si>
  <si>
    <t>Programowanie obiektowe</t>
  </si>
  <si>
    <t>z.o. II</t>
  </si>
  <si>
    <t>Administrowanie systemami środowiska Windows/Linux</t>
  </si>
  <si>
    <t>Grafika komputerowa</t>
  </si>
  <si>
    <t>z. o. III</t>
  </si>
  <si>
    <t>Wprowadzenie do e-commerce</t>
  </si>
  <si>
    <t>Bezpieczeństwo danych</t>
  </si>
  <si>
    <t>Elementy sztucznej inteligencji</t>
  </si>
  <si>
    <t>E V</t>
  </si>
  <si>
    <t>Komputerowe wspomaganie projektowania</t>
  </si>
  <si>
    <t>Zarządzanie projektami</t>
  </si>
  <si>
    <t>Laboratorium inżynierskie</t>
  </si>
  <si>
    <t>z. o. VII</t>
  </si>
  <si>
    <t>Ochrona danych osobowych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</si>
  <si>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</si>
  <si>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</si>
  <si>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</si>
  <si>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</si>
  <si>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</si>
  <si>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</si>
  <si>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</si>
  <si>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</si>
  <si>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</si>
  <si>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>Moduł obieralny: AUTOMATYKA I MECHATRONIKA</t>
  </si>
  <si>
    <t>Forma zalicz.</t>
  </si>
  <si>
    <t>7 sem.</t>
  </si>
  <si>
    <t>C. Moduł obieralny: AUTOMATYKA I MECHATRONIKA</t>
  </si>
  <si>
    <t>Systemy wbudowane</t>
  </si>
  <si>
    <t>Projektowanie urządzeń elektronicznych</t>
  </si>
  <si>
    <t>E. III</t>
  </si>
  <si>
    <t>Systemy mikroprocesorowe</t>
  </si>
  <si>
    <t>Sterowniki programowalne PLC</t>
  </si>
  <si>
    <t>E IV</t>
  </si>
  <si>
    <t>Napędy pneumatyczne</t>
  </si>
  <si>
    <t>Projektowanie systemów mechatronicznych</t>
  </si>
  <si>
    <t>Systemy pomiarowe i sterujące</t>
  </si>
  <si>
    <t>Sprzętowe interfejsy wymiany informacji</t>
  </si>
  <si>
    <t>E VI</t>
  </si>
  <si>
    <t>Sensoryka w mechatronice</t>
  </si>
  <si>
    <t>Programowanie robotów</t>
  </si>
  <si>
    <t>Modelowanie systemów sterowania</t>
  </si>
  <si>
    <t>Automatyka przemysłowa</t>
  </si>
  <si>
    <t>E VII</t>
  </si>
  <si>
    <t xml:space="preserve">Razem liczba godzin </t>
  </si>
  <si>
    <t>Moduł obieralny: PROJEKTOWANIE I EKSPLOATACJA SIECI KOMPUTEROWYCH</t>
  </si>
  <si>
    <t>C. oduł obieralny: PROJEKTOWANIE I EKSPLOATACJA SIECI KOMPUTEROWYCH</t>
  </si>
  <si>
    <t>Internet rzeczy</t>
  </si>
  <si>
    <t>Sieci korporacyjne, bezpieczeństwo i automatyzacja</t>
  </si>
  <si>
    <t>Konfigurowanie usług sieci komputerowych</t>
  </si>
  <si>
    <t>Bezpieczeństwo Interentu Rzeczy</t>
  </si>
  <si>
    <t>Bezpieczeństwo systemów i sieci komputerowych</t>
  </si>
  <si>
    <t>Ataki i wykrywanie włamań w sieciach</t>
  </si>
  <si>
    <t>Projektowanie sieci hierarchicznych</t>
  </si>
  <si>
    <t>Konfigurowanie serwerów sieciowych</t>
  </si>
  <si>
    <t>Systemy i sieci satelitarne</t>
  </si>
  <si>
    <t>Administrowanie usługami w chmurze</t>
  </si>
  <si>
    <t>Kontrola i audyt zasobów informatycznych</t>
  </si>
  <si>
    <t xml:space="preserve">Moduł obieralny: TWORZENIE APLIKACJI </t>
  </si>
  <si>
    <t xml:space="preserve">C. Moduł obieralny: TWORZENIE APLIKACJI </t>
  </si>
  <si>
    <t>Inżynieria oprogramowania</t>
  </si>
  <si>
    <t>Projektowanie baz danych</t>
  </si>
  <si>
    <t>Systemy klasy ERP</t>
  </si>
  <si>
    <t xml:space="preserve">Projektowanie aplikacji internetowych </t>
  </si>
  <si>
    <t>Tworzenie wizualizacji aplikacji</t>
  </si>
  <si>
    <t>Techniki przetwarzania mediów cyfrowych</t>
  </si>
  <si>
    <t>Narzędzia handlu elektronicznego</t>
  </si>
  <si>
    <t>Zaawansowane aplikacje internetowe</t>
  </si>
  <si>
    <t>Digitalizacja w informatyce</t>
  </si>
  <si>
    <t>Programowanie serwerów baz danych</t>
  </si>
  <si>
    <t>Narzędzia Internetu rzeczy</t>
  </si>
  <si>
    <t>Sztuczna inteligencja i inżynieria wiedzy</t>
  </si>
  <si>
    <t>Projekt zespołowy z sieci komputerowych</t>
  </si>
  <si>
    <t xml:space="preserve">Projekt zespołowy z automatyki </t>
  </si>
  <si>
    <t>Projekt zespołowy z tworzenia aplikacji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</si>
</sst>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i/>
      <sz val="6"/>
      <color rgb="FFFF0000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b/>
      <i/>
      <sz val="8"/>
      <color rgb="FFFF0000"/>
      <name val="Arial CE"/>
      <charset val="238"/>
    </font>
    <font>
      <i/>
      <sz val="8"/>
      <color rgb="FFFF0000"/>
      <name val="Arial CE"/>
      <charset val="238"/>
    </font>
    <font>
      <b/>
      <sz val="5"/>
      <name val="Arial CE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7.5"/>
      <name val="Arial CE"/>
      <charset val="238"/>
    </font>
    <font>
      <sz val="8"/>
      <color theme="1" tint="4.9989318521683403E-2"/>
      <name val="Arial CE"/>
      <charset val="238"/>
    </font>
    <font>
      <sz val="7.5"/>
      <name val="Arial"/>
      <family val="2"/>
      <charset val="238"/>
    </font>
    <font>
      <sz val="7.5"/>
      <color rgb="FF0D0D0D"/>
      <name val="Arial"/>
      <family val="2"/>
      <charset val="238"/>
    </font>
    <font>
      <sz val="11"/>
      <color rgb="FF0D0D0D"/>
      <name val="Czcionka tekstu podstawowego"/>
      <family val="2"/>
      <charset val="238"/>
    </font>
    <font>
      <b/>
      <sz val="10"/>
      <color rgb="FF0D0D0D"/>
      <name val="Arial CE"/>
      <charset val="238"/>
    </font>
    <font>
      <b/>
      <u/>
      <sz val="10"/>
      <color rgb="FF0D0D0D"/>
      <name val="Arial CE"/>
      <charset val="238"/>
    </font>
    <font>
      <sz val="8"/>
      <color rgb="FF0D0D0D"/>
      <name val="Arial CE"/>
      <charset val="238"/>
    </font>
    <font>
      <i/>
      <sz val="10"/>
      <color rgb="FF0D0D0D"/>
      <name val="Arial CE"/>
      <charset val="238"/>
    </font>
    <font>
      <sz val="6"/>
      <color rgb="FF0D0D0D"/>
      <name val="Arial CE"/>
      <charset val="238"/>
    </font>
    <font>
      <i/>
      <sz val="6"/>
      <color rgb="FF0D0D0D"/>
      <name val="Arial CE"/>
      <charset val="238"/>
    </font>
    <font>
      <b/>
      <sz val="8"/>
      <color rgb="FF0D0D0D"/>
      <name val="Arial CE"/>
      <charset val="238"/>
    </font>
    <font>
      <sz val="7"/>
      <color rgb="FF0D0D0D"/>
      <name val="Arial CE"/>
      <charset val="238"/>
    </font>
    <font>
      <i/>
      <sz val="5"/>
      <color rgb="FF0D0D0D"/>
      <name val="Arial CE"/>
      <charset val="238"/>
    </font>
    <font>
      <b/>
      <sz val="5"/>
      <color rgb="FF0D0D0D"/>
      <name val="Arial CE"/>
      <charset val="238"/>
    </font>
    <font>
      <sz val="7"/>
      <color rgb="FF0D0D0D"/>
      <name val="Arial"/>
      <family val="2"/>
      <charset val="238"/>
    </font>
    <font>
      <i/>
      <sz val="8"/>
      <color rgb="FF0D0D0D"/>
      <name val="Arial CE"/>
      <charset val="238"/>
    </font>
    <font>
      <i/>
      <sz val="7"/>
      <color rgb="FF0D0D0D"/>
      <name val="Arial CE"/>
      <charset val="238"/>
    </font>
    <font>
      <b/>
      <i/>
      <sz val="8"/>
      <color rgb="FF0D0D0D"/>
      <name val="Arial CE"/>
      <charset val="238"/>
    </font>
    <font>
      <b/>
      <sz val="8"/>
      <color rgb="FF0D0D0D"/>
      <name val="Arial CE"/>
      <family val="2"/>
      <charset val="238"/>
    </font>
    <font>
      <b/>
      <i/>
      <sz val="6"/>
      <color rgb="FF0D0D0D"/>
      <name val="Arial CE"/>
      <charset val="238"/>
    </font>
    <font>
      <b/>
      <sz val="6"/>
      <color rgb="FF0D0D0D"/>
      <name val="Arial CE"/>
      <charset val="238"/>
    </font>
    <font>
      <b/>
      <i/>
      <sz val="7"/>
      <color rgb="FF0D0D0D"/>
      <name val="Arial CE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sz val="6"/>
      <name val="Arial"/>
      <family val="2"/>
      <charset val="238"/>
    </font>
    <font>
      <b/>
      <i/>
      <sz val="6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i/>
      <sz val="5"/>
      <name val="Arial"/>
      <family val="2"/>
      <charset val="238"/>
    </font>
    <font>
      <b/>
      <sz val="6"/>
      <name val="Arial"/>
      <family val="2"/>
      <charset val="238"/>
    </font>
    <font>
      <sz val="7.5"/>
      <color indexed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sz val="7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i/>
      <sz val="6"/>
      <name val="Arial"/>
      <family val="2"/>
      <charset val="238"/>
    </font>
    <font>
      <sz val="7.5"/>
      <name val="Arial"/>
    </font>
  </fonts>
  <fills count="21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FF99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2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1" fontId="13" fillId="3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 applyProtection="1">
      <alignment vertical="center" wrapText="1"/>
      <protection locked="0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17" borderId="2" xfId="0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17" borderId="3" xfId="0" applyFont="1" applyFill="1" applyBorder="1" applyAlignment="1">
      <alignment horizontal="center" vertical="center" wrapText="1"/>
    </xf>
    <xf numFmtId="0" fontId="27" fillId="12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0" fillId="0" borderId="0" xfId="0" applyFont="1"/>
    <xf numFmtId="0" fontId="33" fillId="0" borderId="3" xfId="0" applyFont="1" applyBorder="1" applyAlignment="1" applyProtection="1">
      <alignment horizontal="center" vertical="center"/>
      <protection locked="0"/>
    </xf>
    <xf numFmtId="0" fontId="25" fillId="4" borderId="3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3" borderId="3" xfId="0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29" fillId="0" borderId="0" xfId="0" applyFont="1"/>
    <xf numFmtId="0" fontId="35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7" fillId="0" borderId="0" xfId="0" applyFont="1" applyAlignment="1">
      <alignment horizontal="center" vertical="top"/>
    </xf>
    <xf numFmtId="0" fontId="48" fillId="0" borderId="0" xfId="0" applyFont="1" applyAlignment="1">
      <alignment horizontal="center" vertical="top"/>
    </xf>
    <xf numFmtId="0" fontId="49" fillId="0" borderId="0" xfId="0" applyFont="1" applyAlignment="1">
      <alignment horizontal="center" vertical="top"/>
    </xf>
    <xf numFmtId="0" fontId="44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44" fillId="0" borderId="0" xfId="0" applyFont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47" fillId="5" borderId="4" xfId="0" applyFont="1" applyFill="1" applyBorder="1" applyAlignment="1">
      <alignment horizontal="center" vertical="center" wrapText="1"/>
    </xf>
    <xf numFmtId="0" fontId="47" fillId="17" borderId="4" xfId="0" applyFont="1" applyFill="1" applyBorder="1" applyAlignment="1">
      <alignment horizontal="center" vertical="center" wrapText="1"/>
    </xf>
    <xf numFmtId="0" fontId="47" fillId="12" borderId="4" xfId="0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/>
    </xf>
    <xf numFmtId="0" fontId="42" fillId="3" borderId="0" xfId="0" applyFont="1" applyFill="1" applyAlignment="1">
      <alignment vertical="center"/>
    </xf>
    <xf numFmtId="0" fontId="42" fillId="3" borderId="0" xfId="0" applyFont="1" applyFill="1"/>
    <xf numFmtId="0" fontId="53" fillId="0" borderId="4" xfId="0" applyFont="1" applyBorder="1" applyAlignment="1">
      <alignment horizontal="left" vertical="center" wrapText="1"/>
    </xf>
    <xf numFmtId="0" fontId="44" fillId="4" borderId="4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44" fillId="7" borderId="4" xfId="0" applyFont="1" applyFill="1" applyBorder="1" applyAlignment="1">
      <alignment horizontal="center" vertical="center"/>
    </xf>
    <xf numFmtId="0" fontId="44" fillId="11" borderId="4" xfId="0" applyFont="1" applyFill="1" applyBorder="1" applyAlignment="1">
      <alignment horizontal="center" vertical="center"/>
    </xf>
    <xf numFmtId="0" fontId="54" fillId="6" borderId="4" xfId="0" applyFont="1" applyFill="1" applyBorder="1" applyAlignment="1">
      <alignment horizontal="center" vertical="center"/>
    </xf>
    <xf numFmtId="0" fontId="44" fillId="18" borderId="4" xfId="0" applyFont="1" applyFill="1" applyBorder="1" applyAlignment="1">
      <alignment horizontal="center" vertical="center" wrapText="1"/>
    </xf>
    <xf numFmtId="0" fontId="44" fillId="13" borderId="4" xfId="0" applyFont="1" applyFill="1" applyBorder="1" applyAlignment="1">
      <alignment horizontal="center" vertical="center" wrapText="1"/>
    </xf>
    <xf numFmtId="0" fontId="49" fillId="20" borderId="4" xfId="0" applyFont="1" applyFill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4" fillId="10" borderId="4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44" fillId="14" borderId="4" xfId="0" applyFont="1" applyFill="1" applyBorder="1" applyAlignment="1">
      <alignment horizontal="center" vertical="center"/>
    </xf>
    <xf numFmtId="0" fontId="44" fillId="8" borderId="4" xfId="0" applyFont="1" applyFill="1" applyBorder="1" applyAlignment="1">
      <alignment horizontal="center" vertical="center" wrapText="1"/>
    </xf>
    <xf numFmtId="0" fontId="44" fillId="17" borderId="4" xfId="0" applyFont="1" applyFill="1" applyBorder="1" applyAlignment="1">
      <alignment horizontal="center" vertical="center"/>
    </xf>
    <xf numFmtId="1" fontId="42" fillId="0" borderId="0" xfId="0" applyNumberFormat="1" applyFont="1"/>
    <xf numFmtId="0" fontId="44" fillId="9" borderId="4" xfId="0" applyFont="1" applyFill="1" applyBorder="1" applyAlignment="1">
      <alignment horizontal="center" vertical="center"/>
    </xf>
    <xf numFmtId="0" fontId="44" fillId="19" borderId="4" xfId="0" applyFont="1" applyFill="1" applyBorder="1" applyAlignment="1">
      <alignment horizontal="center" vertical="center"/>
    </xf>
    <xf numFmtId="0" fontId="44" fillId="5" borderId="4" xfId="0" applyFont="1" applyFill="1" applyBorder="1" applyAlignment="1">
      <alignment horizontal="center" vertical="center"/>
    </xf>
    <xf numFmtId="0" fontId="54" fillId="3" borderId="4" xfId="0" applyFont="1" applyFill="1" applyBorder="1" applyAlignment="1">
      <alignment horizontal="center" vertical="center"/>
    </xf>
    <xf numFmtId="0" fontId="57" fillId="4" borderId="4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1" fontId="49" fillId="2" borderId="4" xfId="0" applyNumberFormat="1" applyFont="1" applyFill="1" applyBorder="1" applyAlignment="1">
      <alignment horizontal="center" vertical="center"/>
    </xf>
    <xf numFmtId="1" fontId="56" fillId="2" borderId="4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58" fillId="2" borderId="4" xfId="0" applyFont="1" applyFill="1" applyBorder="1" applyAlignment="1">
      <alignment horizontal="center" vertical="center"/>
    </xf>
    <xf numFmtId="0" fontId="56" fillId="2" borderId="4" xfId="0" applyFont="1" applyFill="1" applyBorder="1" applyAlignment="1">
      <alignment horizontal="center" vertical="center"/>
    </xf>
    <xf numFmtId="0" fontId="49" fillId="4" borderId="4" xfId="0" applyFont="1" applyFill="1" applyBorder="1" applyAlignment="1">
      <alignment horizontal="center" vertical="center"/>
    </xf>
    <xf numFmtId="0" fontId="49" fillId="16" borderId="4" xfId="0" applyFont="1" applyFill="1" applyBorder="1" applyAlignment="1">
      <alignment horizontal="center" vertical="center"/>
    </xf>
    <xf numFmtId="0" fontId="49" fillId="17" borderId="4" xfId="0" applyFont="1" applyFill="1" applyBorder="1" applyAlignment="1">
      <alignment horizontal="center" vertical="center"/>
    </xf>
    <xf numFmtId="0" fontId="49" fillId="15" borderId="4" xfId="0" applyFont="1" applyFill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2" fontId="43" fillId="0" borderId="0" xfId="0" applyNumberFormat="1" applyFont="1" applyAlignment="1">
      <alignment horizontal="center" vertical="center"/>
    </xf>
    <xf numFmtId="0" fontId="47" fillId="0" borderId="0" xfId="0" applyFont="1"/>
    <xf numFmtId="0" fontId="60" fillId="0" borderId="0" xfId="0" applyFont="1"/>
    <xf numFmtId="0" fontId="61" fillId="0" borderId="0" xfId="0" applyFont="1" applyAlignment="1">
      <alignment horizontal="center"/>
    </xf>
    <xf numFmtId="0" fontId="48" fillId="3" borderId="0" xfId="0" applyFont="1" applyFill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7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1" fillId="0" borderId="0" xfId="0" applyFont="1" applyAlignment="1">
      <alignment horizontal="right" vertical="top"/>
    </xf>
    <xf numFmtId="0" fontId="43" fillId="0" borderId="0" xfId="0" quotePrefix="1" applyFont="1" applyAlignment="1">
      <alignment horizontal="center" vertical="top"/>
    </xf>
    <xf numFmtId="0" fontId="43" fillId="0" borderId="0" xfId="0" quotePrefix="1" applyFont="1" applyAlignment="1">
      <alignment horizontal="center"/>
    </xf>
    <xf numFmtId="0" fontId="41" fillId="0" borderId="0" xfId="0" applyFont="1" applyAlignment="1">
      <alignment horizontal="right" vertical="top" wrapText="1"/>
    </xf>
    <xf numFmtId="0" fontId="43" fillId="0" borderId="0" xfId="0" quotePrefix="1" applyFont="1" applyAlignment="1">
      <alignment horizontal="center" vertical="top" wrapText="1"/>
    </xf>
    <xf numFmtId="0" fontId="43" fillId="0" borderId="4" xfId="0" applyFont="1" applyBorder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48" fillId="3" borderId="4" xfId="0" applyFont="1" applyFill="1" applyBorder="1" applyAlignment="1">
      <alignment horizontal="center" vertical="center" textRotation="90" wrapText="1"/>
    </xf>
    <xf numFmtId="0" fontId="47" fillId="5" borderId="4" xfId="0" applyFont="1" applyFill="1" applyBorder="1" applyAlignment="1">
      <alignment horizontal="center" vertical="center" wrapText="1"/>
    </xf>
    <xf numFmtId="0" fontId="52" fillId="2" borderId="4" xfId="0" applyFont="1" applyFill="1" applyBorder="1" applyAlignment="1">
      <alignment horizontal="center" vertical="center" textRotation="90" wrapText="1"/>
    </xf>
    <xf numFmtId="0" fontId="44" fillId="0" borderId="4" xfId="0" applyFont="1" applyBorder="1" applyAlignment="1">
      <alignment horizontal="center" vertical="center" wrapText="1"/>
    </xf>
    <xf numFmtId="0" fontId="59" fillId="0" borderId="4" xfId="0" applyFont="1" applyBorder="1" applyAlignment="1">
      <alignment horizontal="center" vertical="center" wrapText="1"/>
    </xf>
    <xf numFmtId="0" fontId="50" fillId="3" borderId="4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6" borderId="4" xfId="0" applyFont="1" applyFill="1" applyBorder="1" applyAlignment="1">
      <alignment horizontal="center" vertical="center"/>
    </xf>
    <xf numFmtId="1" fontId="50" fillId="2" borderId="4" xfId="0" applyNumberFormat="1" applyFont="1" applyFill="1" applyBorder="1" applyAlignment="1">
      <alignment horizontal="center" vertical="center"/>
    </xf>
    <xf numFmtId="0" fontId="49" fillId="4" borderId="4" xfId="0" applyFont="1" applyFill="1" applyBorder="1" applyAlignment="1">
      <alignment horizontal="center" vertical="center"/>
    </xf>
    <xf numFmtId="0" fontId="49" fillId="16" borderId="4" xfId="0" applyFont="1" applyFill="1" applyBorder="1" applyAlignment="1">
      <alignment horizontal="center" vertical="center"/>
    </xf>
    <xf numFmtId="0" fontId="49" fillId="17" borderId="4" xfId="0" applyFont="1" applyFill="1" applyBorder="1" applyAlignment="1">
      <alignment horizontal="center" vertical="center"/>
    </xf>
    <xf numFmtId="0" fontId="49" fillId="15" borderId="4" xfId="0" applyFont="1" applyFill="1" applyBorder="1" applyAlignment="1">
      <alignment horizontal="center" vertical="center"/>
    </xf>
    <xf numFmtId="1" fontId="43" fillId="0" borderId="4" xfId="0" applyNumberFormat="1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2" borderId="4" xfId="0" applyFont="1" applyFill="1" applyBorder="1" applyAlignment="1">
      <alignment horizontal="center" vertical="center"/>
    </xf>
    <xf numFmtId="0" fontId="47" fillId="12" borderId="4" xfId="0" applyFont="1" applyFill="1" applyBorder="1" applyAlignment="1">
      <alignment horizontal="center" vertical="center" wrapText="1"/>
    </xf>
    <xf numFmtId="0" fontId="47" fillId="17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textRotation="90" wrapText="1"/>
    </xf>
    <xf numFmtId="0" fontId="8" fillId="0" borderId="0" xfId="0" quotePrefix="1" applyFont="1" applyAlignment="1">
      <alignment horizontal="center" vertical="top" wrapText="1"/>
    </xf>
    <xf numFmtId="0" fontId="8" fillId="0" borderId="0" xfId="0" quotePrefix="1" applyFont="1" applyAlignment="1">
      <alignment horizontal="center" vertical="top"/>
    </xf>
    <xf numFmtId="0" fontId="3" fillId="17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3" fillId="1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quotePrefix="1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30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textRotation="90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textRotation="90" wrapText="1"/>
    </xf>
    <xf numFmtId="0" fontId="27" fillId="4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3" fillId="0" borderId="0" xfId="0" quotePrefix="1" applyFont="1" applyAlignment="1">
      <alignment horizontal="center" vertical="top"/>
    </xf>
    <xf numFmtId="0" fontId="23" fillId="0" borderId="0" xfId="0" quotePrefix="1" applyFont="1" applyAlignment="1">
      <alignment horizontal="center"/>
    </xf>
    <xf numFmtId="0" fontId="23" fillId="0" borderId="0" xfId="0" quotePrefix="1" applyFont="1" applyAlignment="1">
      <alignment horizontal="center" vertical="top" wrapText="1"/>
    </xf>
    <xf numFmtId="0" fontId="27" fillId="17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textRotation="90" wrapText="1"/>
    </xf>
    <xf numFmtId="0" fontId="27" fillId="12" borderId="2" xfId="0" applyFont="1" applyFill="1" applyBorder="1" applyAlignment="1">
      <alignment horizontal="center" vertical="center" wrapText="1"/>
    </xf>
    <xf numFmtId="0" fontId="62" fillId="0" borderId="3" xfId="0" applyFont="1" applyBorder="1" applyAlignment="1" applyProtection="1">
      <alignment horizontal="left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6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7"/>
  <sheetViews>
    <sheetView zoomScale="80" zoomScaleNormal="80" workbookViewId="0">
      <selection activeCell="A3" sqref="A3:AR3"/>
    </sheetView>
  </sheetViews>
  <sheetFormatPr defaultRowHeight="14.25"/>
  <cols>
    <col min="1" max="1" width="2.375" style="86" customWidth="1"/>
    <col min="2" max="2" width="19.375" style="87" customWidth="1"/>
    <col min="3" max="3" width="6.125" style="88" customWidth="1"/>
    <col min="4" max="7" width="3.25" style="89" customWidth="1"/>
    <col min="8" max="8" width="2.5" style="90" customWidth="1"/>
    <col min="9" max="12" width="3.25" style="89" customWidth="1"/>
    <col min="13" max="13" width="2.5" style="90" customWidth="1"/>
    <col min="14" max="17" width="3.25" style="91" customWidth="1"/>
    <col min="18" max="18" width="3.25" style="92" customWidth="1"/>
    <col min="19" max="22" width="3.25" style="89" customWidth="1"/>
    <col min="23" max="23" width="2.875" style="90" customWidth="1"/>
    <col min="24" max="27" width="3.25" style="91" customWidth="1"/>
    <col min="28" max="28" width="2.75" style="92" customWidth="1"/>
    <col min="29" max="32" width="3.25" style="89" customWidth="1"/>
    <col min="33" max="33" width="3.25" style="90" customWidth="1"/>
    <col min="34" max="37" width="3.25" style="89" customWidth="1"/>
    <col min="38" max="38" width="2.625" style="90" customWidth="1"/>
    <col min="39" max="39" width="4.625" style="93" customWidth="1"/>
    <col min="40" max="43" width="3.25" style="94" customWidth="1"/>
    <col min="44" max="44" width="3.25" style="95" customWidth="1"/>
    <col min="45" max="45" width="6.375" style="84" customWidth="1"/>
    <col min="46" max="56" width="7.75" style="84" customWidth="1"/>
    <col min="57" max="57" width="2.125" style="84" customWidth="1"/>
    <col min="58" max="58" width="1.75" style="84" customWidth="1"/>
    <col min="59" max="59" width="1.375" style="84" customWidth="1"/>
    <col min="60" max="60" width="1.5" style="84" customWidth="1"/>
    <col min="61" max="61" width="1.375" style="84" hidden="1" customWidth="1"/>
    <col min="62" max="64" width="7.75" style="84" hidden="1" customWidth="1"/>
    <col min="65" max="256" width="8.625" style="84" customWidth="1"/>
    <col min="257" max="257" width="2.375" style="84" customWidth="1"/>
    <col min="258" max="258" width="21" style="84" customWidth="1"/>
    <col min="259" max="259" width="6.875" style="84" customWidth="1"/>
    <col min="260" max="263" width="2.125" style="84" customWidth="1"/>
    <col min="264" max="264" width="2.375" style="84" customWidth="1"/>
    <col min="265" max="268" width="2.125" style="84" customWidth="1"/>
    <col min="269" max="269" width="2.375" style="84" customWidth="1"/>
    <col min="270" max="273" width="2.125" style="84" customWidth="1"/>
    <col min="274" max="274" width="2.375" style="84" customWidth="1"/>
    <col min="275" max="278" width="2.125" style="84" customWidth="1"/>
    <col min="279" max="279" width="2.375" style="84" customWidth="1"/>
    <col min="280" max="280" width="3.125" style="84" customWidth="1"/>
    <col min="281" max="281" width="2.125" style="84" customWidth="1"/>
    <col min="282" max="282" width="3.25" style="84" customWidth="1"/>
    <col min="283" max="283" width="2.125" style="84" customWidth="1"/>
    <col min="284" max="284" width="2.25" style="84" customWidth="1"/>
    <col min="285" max="285" width="3" style="84" customWidth="1"/>
    <col min="286" max="286" width="1.5" style="84" customWidth="1"/>
    <col min="287" max="287" width="3.125" style="84" customWidth="1"/>
    <col min="288" max="288" width="2.125" style="84" customWidth="1"/>
    <col min="289" max="289" width="3" style="84" customWidth="1"/>
    <col min="290" max="290" width="2.375" style="84" customWidth="1"/>
    <col min="291" max="292" width="2.125" style="84" customWidth="1"/>
    <col min="293" max="293" width="2.375" style="84" customWidth="1"/>
    <col min="294" max="294" width="2.25" style="84" customWidth="1"/>
    <col min="295" max="295" width="6.25" style="84" customWidth="1"/>
    <col min="296" max="296" width="4.125" style="84" customWidth="1"/>
    <col min="297" max="300" width="3.25" style="84" customWidth="1"/>
    <col min="301" max="301" width="0.25" style="84" customWidth="1"/>
    <col min="302" max="312" width="10.5" style="84" hidden="1" customWidth="1"/>
    <col min="313" max="313" width="2.125" style="84" customWidth="1"/>
    <col min="314" max="314" width="1.75" style="84" customWidth="1"/>
    <col min="315" max="315" width="1.375" style="84" customWidth="1"/>
    <col min="316" max="316" width="1.5" style="84" customWidth="1"/>
    <col min="317" max="320" width="10.5" style="84" hidden="1" customWidth="1"/>
    <col min="321" max="512" width="8.625" style="84" customWidth="1"/>
    <col min="513" max="513" width="2.375" style="84" customWidth="1"/>
    <col min="514" max="514" width="21" style="84" customWidth="1"/>
    <col min="515" max="515" width="6.875" style="84" customWidth="1"/>
    <col min="516" max="519" width="2.125" style="84" customWidth="1"/>
    <col min="520" max="520" width="2.375" style="84" customWidth="1"/>
    <col min="521" max="524" width="2.125" style="84" customWidth="1"/>
    <col min="525" max="525" width="2.375" style="84" customWidth="1"/>
    <col min="526" max="529" width="2.125" style="84" customWidth="1"/>
    <col min="530" max="530" width="2.375" style="84" customWidth="1"/>
    <col min="531" max="534" width="2.125" style="84" customWidth="1"/>
    <col min="535" max="535" width="2.375" style="84" customWidth="1"/>
    <col min="536" max="536" width="3.125" style="84" customWidth="1"/>
    <col min="537" max="537" width="2.125" style="84" customWidth="1"/>
    <col min="538" max="538" width="3.25" style="84" customWidth="1"/>
    <col min="539" max="539" width="2.125" style="84" customWidth="1"/>
    <col min="540" max="540" width="2.25" style="84" customWidth="1"/>
    <col min="541" max="541" width="3" style="84" customWidth="1"/>
    <col min="542" max="542" width="1.5" style="84" customWidth="1"/>
    <col min="543" max="543" width="3.125" style="84" customWidth="1"/>
    <col min="544" max="544" width="2.125" style="84" customWidth="1"/>
    <col min="545" max="545" width="3" style="84" customWidth="1"/>
    <col min="546" max="546" width="2.375" style="84" customWidth="1"/>
    <col min="547" max="548" width="2.125" style="84" customWidth="1"/>
    <col min="549" max="549" width="2.375" style="84" customWidth="1"/>
    <col min="550" max="550" width="2.25" style="84" customWidth="1"/>
    <col min="551" max="551" width="6.25" style="84" customWidth="1"/>
    <col min="552" max="552" width="4.125" style="84" customWidth="1"/>
    <col min="553" max="556" width="3.25" style="84" customWidth="1"/>
    <col min="557" max="557" width="0.25" style="84" customWidth="1"/>
    <col min="558" max="568" width="10.5" style="84" hidden="1" customWidth="1"/>
    <col min="569" max="569" width="2.125" style="84" customWidth="1"/>
    <col min="570" max="570" width="1.75" style="84" customWidth="1"/>
    <col min="571" max="571" width="1.375" style="84" customWidth="1"/>
    <col min="572" max="572" width="1.5" style="84" customWidth="1"/>
    <col min="573" max="576" width="10.5" style="84" hidden="1" customWidth="1"/>
    <col min="577" max="768" width="8.625" style="84" customWidth="1"/>
    <col min="769" max="769" width="2.375" style="84" customWidth="1"/>
    <col min="770" max="770" width="21" style="84" customWidth="1"/>
    <col min="771" max="771" width="6.875" style="84" customWidth="1"/>
    <col min="772" max="775" width="2.125" style="84" customWidth="1"/>
    <col min="776" max="776" width="2.375" style="84" customWidth="1"/>
    <col min="777" max="780" width="2.125" style="84" customWidth="1"/>
    <col min="781" max="781" width="2.375" style="84" customWidth="1"/>
    <col min="782" max="785" width="2.125" style="84" customWidth="1"/>
    <col min="786" max="786" width="2.375" style="84" customWidth="1"/>
    <col min="787" max="790" width="2.125" style="84" customWidth="1"/>
    <col min="791" max="791" width="2.375" style="84" customWidth="1"/>
    <col min="792" max="792" width="3.125" style="84" customWidth="1"/>
    <col min="793" max="793" width="2.125" style="84" customWidth="1"/>
    <col min="794" max="794" width="3.25" style="84" customWidth="1"/>
    <col min="795" max="795" width="2.125" style="84" customWidth="1"/>
    <col min="796" max="796" width="2.25" style="84" customWidth="1"/>
    <col min="797" max="797" width="3" style="84" customWidth="1"/>
    <col min="798" max="798" width="1.5" style="84" customWidth="1"/>
    <col min="799" max="799" width="3.125" style="84" customWidth="1"/>
    <col min="800" max="800" width="2.125" style="84" customWidth="1"/>
    <col min="801" max="801" width="3" style="84" customWidth="1"/>
    <col min="802" max="802" width="2.375" style="84" customWidth="1"/>
    <col min="803" max="804" width="2.125" style="84" customWidth="1"/>
    <col min="805" max="805" width="2.375" style="84" customWidth="1"/>
    <col min="806" max="806" width="2.25" style="84" customWidth="1"/>
    <col min="807" max="807" width="6.25" style="84" customWidth="1"/>
    <col min="808" max="808" width="4.125" style="84" customWidth="1"/>
    <col min="809" max="812" width="3.25" style="84" customWidth="1"/>
    <col min="813" max="813" width="0.25" style="84" customWidth="1"/>
    <col min="814" max="824" width="10.5" style="84" hidden="1" customWidth="1"/>
    <col min="825" max="825" width="2.125" style="84" customWidth="1"/>
    <col min="826" max="826" width="1.75" style="84" customWidth="1"/>
    <col min="827" max="827" width="1.375" style="84" customWidth="1"/>
    <col min="828" max="828" width="1.5" style="84" customWidth="1"/>
    <col min="829" max="832" width="10.5" style="84" hidden="1" customWidth="1"/>
    <col min="833" max="1025" width="8.625" style="84" customWidth="1"/>
    <col min="1026" max="16384" width="9" style="84"/>
  </cols>
  <sheetData>
    <row r="1" spans="1:45" ht="13.9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</row>
    <row r="2" spans="1:45" ht="13.9" customHeight="1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</row>
    <row r="3" spans="1:45" ht="13.9" customHeight="1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</row>
    <row r="4" spans="1:45" ht="13.9" customHeight="1">
      <c r="A4" s="162" t="s">
        <v>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</row>
    <row r="5" spans="1:45" ht="12.75" customHeight="1">
      <c r="A5" s="165" t="s">
        <v>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</row>
    <row r="6" spans="1:45" s="85" customFormat="1" ht="15" customHeight="1">
      <c r="A6" s="166" t="s">
        <v>5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</row>
    <row r="7" spans="1:45" s="85" customFormat="1" ht="15" customHeight="1">
      <c r="A7" s="163" t="s">
        <v>6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</row>
    <row r="8" spans="1:45" ht="15" customHeight="1">
      <c r="A8" s="164" t="s">
        <v>7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</row>
    <row r="9" spans="1:45" ht="15.75" customHeight="1">
      <c r="B9" s="155"/>
    </row>
    <row r="10" spans="1:45" s="96" customFormat="1" ht="12" customHeight="1">
      <c r="A10" s="187" t="s">
        <v>8</v>
      </c>
      <c r="B10" s="187" t="s">
        <v>9</v>
      </c>
      <c r="C10" s="188" t="s">
        <v>10</v>
      </c>
      <c r="D10" s="167" t="s">
        <v>11</v>
      </c>
      <c r="E10" s="167"/>
      <c r="F10" s="167"/>
      <c r="G10" s="167"/>
      <c r="H10" s="167"/>
      <c r="I10" s="167"/>
      <c r="J10" s="167"/>
      <c r="K10" s="167"/>
      <c r="L10" s="167"/>
      <c r="M10" s="167"/>
      <c r="N10" s="167" t="s">
        <v>12</v>
      </c>
      <c r="O10" s="167"/>
      <c r="P10" s="167"/>
      <c r="Q10" s="167"/>
      <c r="R10" s="167"/>
      <c r="S10" s="167"/>
      <c r="T10" s="167"/>
      <c r="U10" s="167"/>
      <c r="V10" s="167"/>
      <c r="W10" s="167"/>
      <c r="X10" s="167" t="s">
        <v>13</v>
      </c>
      <c r="Y10" s="167"/>
      <c r="Z10" s="167"/>
      <c r="AA10" s="167"/>
      <c r="AB10" s="167"/>
      <c r="AC10" s="167"/>
      <c r="AD10" s="167"/>
      <c r="AE10" s="167"/>
      <c r="AF10" s="167"/>
      <c r="AG10" s="167"/>
      <c r="AH10" s="167" t="s">
        <v>14</v>
      </c>
      <c r="AI10" s="167"/>
      <c r="AJ10" s="167"/>
      <c r="AK10" s="167"/>
      <c r="AL10" s="167"/>
      <c r="AM10" s="171" t="s">
        <v>15</v>
      </c>
      <c r="AN10" s="172" t="s">
        <v>16</v>
      </c>
      <c r="AO10" s="172"/>
      <c r="AP10" s="172"/>
      <c r="AQ10" s="172"/>
      <c r="AR10" s="169" t="s">
        <v>17</v>
      </c>
    </row>
    <row r="11" spans="1:45" s="96" customFormat="1" ht="10.5" customHeight="1">
      <c r="A11" s="187"/>
      <c r="B11" s="187"/>
      <c r="C11" s="188"/>
      <c r="D11" s="168" t="s">
        <v>18</v>
      </c>
      <c r="E11" s="168"/>
      <c r="F11" s="168"/>
      <c r="G11" s="168"/>
      <c r="H11" s="169" t="s">
        <v>17</v>
      </c>
      <c r="I11" s="168" t="s">
        <v>19</v>
      </c>
      <c r="J11" s="168"/>
      <c r="K11" s="168"/>
      <c r="L11" s="168"/>
      <c r="M11" s="169" t="s">
        <v>17</v>
      </c>
      <c r="N11" s="170" t="s">
        <v>20</v>
      </c>
      <c r="O11" s="170"/>
      <c r="P11" s="170"/>
      <c r="Q11" s="170"/>
      <c r="R11" s="169" t="s">
        <v>17</v>
      </c>
      <c r="S11" s="170" t="s">
        <v>21</v>
      </c>
      <c r="T11" s="170"/>
      <c r="U11" s="170"/>
      <c r="V11" s="170"/>
      <c r="W11" s="169" t="s">
        <v>17</v>
      </c>
      <c r="X11" s="186" t="s">
        <v>22</v>
      </c>
      <c r="Y11" s="186"/>
      <c r="Z11" s="186"/>
      <c r="AA11" s="186"/>
      <c r="AB11" s="169" t="s">
        <v>17</v>
      </c>
      <c r="AC11" s="186" t="s">
        <v>23</v>
      </c>
      <c r="AD11" s="186"/>
      <c r="AE11" s="186"/>
      <c r="AF11" s="186"/>
      <c r="AG11" s="169" t="s">
        <v>17</v>
      </c>
      <c r="AH11" s="185" t="s">
        <v>24</v>
      </c>
      <c r="AI11" s="185"/>
      <c r="AJ11" s="185"/>
      <c r="AK11" s="185"/>
      <c r="AL11" s="169" t="s">
        <v>17</v>
      </c>
      <c r="AM11" s="171"/>
      <c r="AN11" s="172"/>
      <c r="AO11" s="172"/>
      <c r="AP11" s="172"/>
      <c r="AQ11" s="172"/>
      <c r="AR11" s="169"/>
    </row>
    <row r="12" spans="1:45" s="103" customFormat="1" ht="19.5" customHeight="1">
      <c r="A12" s="187"/>
      <c r="B12" s="187"/>
      <c r="C12" s="188"/>
      <c r="D12" s="97" t="s">
        <v>25</v>
      </c>
      <c r="E12" s="97" t="s">
        <v>26</v>
      </c>
      <c r="F12" s="97" t="s">
        <v>27</v>
      </c>
      <c r="G12" s="97" t="s">
        <v>28</v>
      </c>
      <c r="H12" s="169"/>
      <c r="I12" s="97" t="s">
        <v>25</v>
      </c>
      <c r="J12" s="97" t="s">
        <v>26</v>
      </c>
      <c r="K12" s="97" t="s">
        <v>27</v>
      </c>
      <c r="L12" s="97" t="s">
        <v>28</v>
      </c>
      <c r="M12" s="169"/>
      <c r="N12" s="98" t="s">
        <v>25</v>
      </c>
      <c r="O12" s="98" t="s">
        <v>26</v>
      </c>
      <c r="P12" s="98" t="s">
        <v>27</v>
      </c>
      <c r="Q12" s="98" t="s">
        <v>28</v>
      </c>
      <c r="R12" s="169"/>
      <c r="S12" s="98" t="s">
        <v>25</v>
      </c>
      <c r="T12" s="98" t="s">
        <v>26</v>
      </c>
      <c r="U12" s="98" t="s">
        <v>27</v>
      </c>
      <c r="V12" s="98" t="s">
        <v>28</v>
      </c>
      <c r="W12" s="169"/>
      <c r="X12" s="99" t="s">
        <v>25</v>
      </c>
      <c r="Y12" s="99" t="s">
        <v>26</v>
      </c>
      <c r="Z12" s="99" t="s">
        <v>27</v>
      </c>
      <c r="AA12" s="99" t="s">
        <v>28</v>
      </c>
      <c r="AB12" s="169"/>
      <c r="AC12" s="99" t="s">
        <v>25</v>
      </c>
      <c r="AD12" s="99" t="s">
        <v>26</v>
      </c>
      <c r="AE12" s="99" t="s">
        <v>27</v>
      </c>
      <c r="AF12" s="99" t="s">
        <v>28</v>
      </c>
      <c r="AG12" s="169"/>
      <c r="AH12" s="100" t="s">
        <v>25</v>
      </c>
      <c r="AI12" s="100" t="s">
        <v>26</v>
      </c>
      <c r="AJ12" s="100" t="s">
        <v>27</v>
      </c>
      <c r="AK12" s="100" t="s">
        <v>28</v>
      </c>
      <c r="AL12" s="169"/>
      <c r="AM12" s="171"/>
      <c r="AN12" s="101" t="s">
        <v>29</v>
      </c>
      <c r="AO12" s="101" t="s">
        <v>30</v>
      </c>
      <c r="AP12" s="101" t="s">
        <v>27</v>
      </c>
      <c r="AQ12" s="101" t="s">
        <v>28</v>
      </c>
      <c r="AR12" s="169"/>
      <c r="AS12" s="102"/>
    </row>
    <row r="13" spans="1:45" s="106" customFormat="1" ht="13.5" customHeight="1">
      <c r="A13" s="184" t="s">
        <v>31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04">
        <f t="shared" ref="AM13:AR13" si="0">SUM(AM14:AM25)</f>
        <v>291</v>
      </c>
      <c r="AN13" s="104">
        <f t="shared" si="0"/>
        <v>99</v>
      </c>
      <c r="AO13" s="104">
        <f t="shared" si="0"/>
        <v>164</v>
      </c>
      <c r="AP13" s="104">
        <f t="shared" si="0"/>
        <v>28</v>
      </c>
      <c r="AQ13" s="104">
        <f t="shared" si="0"/>
        <v>0</v>
      </c>
      <c r="AR13" s="104">
        <f t="shared" si="0"/>
        <v>33</v>
      </c>
      <c r="AS13" s="105"/>
    </row>
    <row r="14" spans="1:45" ht="15.75" customHeight="1">
      <c r="A14" s="157">
        <v>1</v>
      </c>
      <c r="B14" s="107" t="s">
        <v>32</v>
      </c>
      <c r="C14" s="156" t="s">
        <v>33</v>
      </c>
      <c r="D14" s="108"/>
      <c r="E14" s="108">
        <v>18</v>
      </c>
      <c r="F14" s="108"/>
      <c r="G14" s="108"/>
      <c r="H14" s="109">
        <v>2</v>
      </c>
      <c r="I14" s="108"/>
      <c r="J14" s="108">
        <v>18</v>
      </c>
      <c r="K14" s="108"/>
      <c r="L14" s="108"/>
      <c r="M14" s="109">
        <v>2</v>
      </c>
      <c r="N14" s="110"/>
      <c r="O14" s="111">
        <v>18</v>
      </c>
      <c r="P14" s="110"/>
      <c r="Q14" s="110"/>
      <c r="R14" s="112">
        <v>2</v>
      </c>
      <c r="S14" s="110"/>
      <c r="T14" s="110"/>
      <c r="U14" s="110"/>
      <c r="V14" s="110"/>
      <c r="W14" s="112"/>
      <c r="X14" s="113"/>
      <c r="Y14" s="113"/>
      <c r="Z14" s="113"/>
      <c r="AA14" s="113"/>
      <c r="AB14" s="112"/>
      <c r="AC14" s="113"/>
      <c r="AD14" s="113"/>
      <c r="AE14" s="113"/>
      <c r="AF14" s="113"/>
      <c r="AG14" s="112"/>
      <c r="AH14" s="114"/>
      <c r="AI14" s="114"/>
      <c r="AJ14" s="114"/>
      <c r="AK14" s="114"/>
      <c r="AL14" s="112"/>
      <c r="AM14" s="115">
        <f>AN14+AO14+AP14+AQ14</f>
        <v>54</v>
      </c>
      <c r="AN14" s="116">
        <f>D14+I14+N14+S14+X14+AC14+AH14</f>
        <v>0</v>
      </c>
      <c r="AO14" s="116">
        <f>E14+J14+O14+T14+Y14+AD14+AI14</f>
        <v>54</v>
      </c>
      <c r="AP14" s="116">
        <f>F14+K14+P14+U14+Z14+AE14+AJ14</f>
        <v>0</v>
      </c>
      <c r="AQ14" s="116">
        <f>G14+L14+Q14+V14+AA14+AF14+AK14</f>
        <v>0</v>
      </c>
      <c r="AR14" s="117">
        <f>H14+M14+R14+W14+AB14+AG14+AL14</f>
        <v>6</v>
      </c>
      <c r="AS14" s="118"/>
    </row>
    <row r="15" spans="1:45" ht="20.100000000000001" customHeight="1">
      <c r="A15" s="157">
        <v>2</v>
      </c>
      <c r="B15" s="107" t="s">
        <v>34</v>
      </c>
      <c r="C15" s="156" t="s">
        <v>35</v>
      </c>
      <c r="D15" s="108"/>
      <c r="E15" s="108"/>
      <c r="F15" s="108">
        <v>18</v>
      </c>
      <c r="G15" s="108"/>
      <c r="H15" s="109">
        <v>2</v>
      </c>
      <c r="I15" s="108"/>
      <c r="J15" s="108"/>
      <c r="K15" s="108"/>
      <c r="L15" s="108"/>
      <c r="M15" s="109"/>
      <c r="N15" s="110"/>
      <c r="O15" s="119"/>
      <c r="P15" s="110"/>
      <c r="Q15" s="110"/>
      <c r="R15" s="112"/>
      <c r="S15" s="110"/>
      <c r="T15" s="110"/>
      <c r="U15" s="110"/>
      <c r="V15" s="110"/>
      <c r="W15" s="112"/>
      <c r="X15" s="113"/>
      <c r="Y15" s="113"/>
      <c r="Z15" s="113"/>
      <c r="AA15" s="113"/>
      <c r="AB15" s="112"/>
      <c r="AC15" s="113"/>
      <c r="AD15" s="113"/>
      <c r="AE15" s="113"/>
      <c r="AF15" s="113"/>
      <c r="AG15" s="112"/>
      <c r="AH15" s="114"/>
      <c r="AI15" s="114"/>
      <c r="AJ15" s="114"/>
      <c r="AK15" s="114"/>
      <c r="AL15" s="109"/>
      <c r="AM15" s="115">
        <f t="shared" ref="AM15:AM25" si="1">AN15+AO15+AP15+AQ15</f>
        <v>18</v>
      </c>
      <c r="AN15" s="116">
        <f t="shared" ref="AN15:AR25" si="2">D15+I15+N15+S15+X15+AC15+AH15</f>
        <v>0</v>
      </c>
      <c r="AO15" s="116">
        <f t="shared" si="2"/>
        <v>0</v>
      </c>
      <c r="AP15" s="116">
        <f t="shared" si="2"/>
        <v>18</v>
      </c>
      <c r="AQ15" s="116">
        <f t="shared" si="2"/>
        <v>0</v>
      </c>
      <c r="AR15" s="117">
        <f t="shared" si="2"/>
        <v>2</v>
      </c>
    </row>
    <row r="16" spans="1:45" ht="14.25" customHeight="1">
      <c r="A16" s="157">
        <v>3</v>
      </c>
      <c r="B16" s="120" t="s">
        <v>36</v>
      </c>
      <c r="C16" s="156" t="s">
        <v>37</v>
      </c>
      <c r="D16" s="108">
        <v>4</v>
      </c>
      <c r="E16" s="108"/>
      <c r="F16" s="108"/>
      <c r="G16" s="108"/>
      <c r="H16" s="109">
        <v>0</v>
      </c>
      <c r="I16" s="108"/>
      <c r="J16" s="108"/>
      <c r="K16" s="108"/>
      <c r="L16" s="108"/>
      <c r="M16" s="109"/>
      <c r="N16" s="110"/>
      <c r="O16" s="110"/>
      <c r="P16" s="110"/>
      <c r="Q16" s="110"/>
      <c r="R16" s="112"/>
      <c r="S16" s="110"/>
      <c r="T16" s="110"/>
      <c r="U16" s="110"/>
      <c r="V16" s="110"/>
      <c r="W16" s="112"/>
      <c r="X16" s="113"/>
      <c r="Y16" s="113"/>
      <c r="Z16" s="113"/>
      <c r="AA16" s="113"/>
      <c r="AB16" s="112"/>
      <c r="AC16" s="113"/>
      <c r="AD16" s="113"/>
      <c r="AE16" s="113"/>
      <c r="AF16" s="113"/>
      <c r="AG16" s="112"/>
      <c r="AH16" s="121"/>
      <c r="AI16" s="121"/>
      <c r="AJ16" s="121"/>
      <c r="AK16" s="121"/>
      <c r="AL16" s="112"/>
      <c r="AM16" s="115">
        <f t="shared" si="1"/>
        <v>4</v>
      </c>
      <c r="AN16" s="116">
        <f t="shared" si="2"/>
        <v>4</v>
      </c>
      <c r="AO16" s="116">
        <f t="shared" si="2"/>
        <v>0</v>
      </c>
      <c r="AP16" s="116">
        <f t="shared" si="2"/>
        <v>0</v>
      </c>
      <c r="AQ16" s="116">
        <f t="shared" si="2"/>
        <v>0</v>
      </c>
      <c r="AR16" s="117">
        <f t="shared" si="2"/>
        <v>0</v>
      </c>
    </row>
    <row r="17" spans="1:46" ht="20.100000000000001" customHeight="1">
      <c r="A17" s="157">
        <v>4</v>
      </c>
      <c r="B17" s="120" t="s">
        <v>38</v>
      </c>
      <c r="C17" s="156" t="s">
        <v>35</v>
      </c>
      <c r="D17" s="108">
        <v>10</v>
      </c>
      <c r="E17" s="108">
        <v>10</v>
      </c>
      <c r="F17" s="108"/>
      <c r="G17" s="108"/>
      <c r="H17" s="109">
        <v>3</v>
      </c>
      <c r="I17" s="108"/>
      <c r="J17" s="108"/>
      <c r="K17" s="108"/>
      <c r="L17" s="108"/>
      <c r="M17" s="109"/>
      <c r="N17" s="110"/>
      <c r="O17" s="110"/>
      <c r="P17" s="110"/>
      <c r="Q17" s="110"/>
      <c r="R17" s="112"/>
      <c r="S17" s="110"/>
      <c r="T17" s="110"/>
      <c r="U17" s="110"/>
      <c r="V17" s="110"/>
      <c r="W17" s="112"/>
      <c r="X17" s="113"/>
      <c r="Y17" s="113"/>
      <c r="Z17" s="113"/>
      <c r="AA17" s="113"/>
      <c r="AB17" s="112"/>
      <c r="AC17" s="113"/>
      <c r="AD17" s="113"/>
      <c r="AE17" s="113"/>
      <c r="AF17" s="113"/>
      <c r="AG17" s="112"/>
      <c r="AH17" s="121"/>
      <c r="AI17" s="121"/>
      <c r="AJ17" s="121"/>
      <c r="AK17" s="121"/>
      <c r="AL17" s="112"/>
      <c r="AM17" s="115">
        <f t="shared" si="1"/>
        <v>20</v>
      </c>
      <c r="AN17" s="116">
        <f t="shared" si="2"/>
        <v>10</v>
      </c>
      <c r="AO17" s="116">
        <f t="shared" si="2"/>
        <v>10</v>
      </c>
      <c r="AP17" s="116">
        <f t="shared" si="2"/>
        <v>0</v>
      </c>
      <c r="AQ17" s="116">
        <f t="shared" si="2"/>
        <v>0</v>
      </c>
      <c r="AR17" s="117">
        <f t="shared" si="2"/>
        <v>3</v>
      </c>
    </row>
    <row r="18" spans="1:46" ht="20.100000000000001" customHeight="1">
      <c r="A18" s="157">
        <v>5</v>
      </c>
      <c r="B18" s="120" t="s">
        <v>39</v>
      </c>
      <c r="C18" s="156" t="s">
        <v>35</v>
      </c>
      <c r="D18" s="108">
        <v>10</v>
      </c>
      <c r="E18" s="108"/>
      <c r="F18" s="108"/>
      <c r="G18" s="108"/>
      <c r="H18" s="109">
        <v>1</v>
      </c>
      <c r="I18" s="108"/>
      <c r="J18" s="122"/>
      <c r="K18" s="122"/>
      <c r="L18" s="122"/>
      <c r="M18" s="112"/>
      <c r="N18" s="110"/>
      <c r="O18" s="110"/>
      <c r="P18" s="110"/>
      <c r="Q18" s="110"/>
      <c r="R18" s="112"/>
      <c r="S18" s="110"/>
      <c r="T18" s="110"/>
      <c r="U18" s="110"/>
      <c r="V18" s="110"/>
      <c r="W18" s="112"/>
      <c r="X18" s="123"/>
      <c r="Y18" s="123"/>
      <c r="Z18" s="123"/>
      <c r="AA18" s="123"/>
      <c r="AB18" s="109"/>
      <c r="AC18" s="113"/>
      <c r="AD18" s="113"/>
      <c r="AE18" s="113"/>
      <c r="AF18" s="113"/>
      <c r="AG18" s="112"/>
      <c r="AH18" s="121"/>
      <c r="AI18" s="121"/>
      <c r="AJ18" s="121"/>
      <c r="AK18" s="121"/>
      <c r="AL18" s="112"/>
      <c r="AM18" s="115">
        <f t="shared" si="1"/>
        <v>10</v>
      </c>
      <c r="AN18" s="116">
        <f t="shared" si="2"/>
        <v>10</v>
      </c>
      <c r="AO18" s="116">
        <f t="shared" si="2"/>
        <v>0</v>
      </c>
      <c r="AP18" s="116">
        <f t="shared" si="2"/>
        <v>0</v>
      </c>
      <c r="AQ18" s="116">
        <f t="shared" si="2"/>
        <v>0</v>
      </c>
      <c r="AR18" s="117">
        <f t="shared" si="2"/>
        <v>1</v>
      </c>
    </row>
    <row r="19" spans="1:46" ht="15" customHeight="1">
      <c r="A19" s="157">
        <v>6</v>
      </c>
      <c r="B19" s="120" t="s">
        <v>40</v>
      </c>
      <c r="C19" s="156" t="s">
        <v>41</v>
      </c>
      <c r="D19" s="108"/>
      <c r="E19" s="108"/>
      <c r="F19" s="108"/>
      <c r="G19" s="108"/>
      <c r="H19" s="109"/>
      <c r="I19" s="108">
        <v>15</v>
      </c>
      <c r="J19" s="108">
        <v>10</v>
      </c>
      <c r="K19" s="108">
        <v>10</v>
      </c>
      <c r="L19" s="108"/>
      <c r="M19" s="109">
        <v>4</v>
      </c>
      <c r="N19" s="110"/>
      <c r="O19" s="110"/>
      <c r="P19" s="110"/>
      <c r="Q19" s="110"/>
      <c r="R19" s="112"/>
      <c r="S19" s="110"/>
      <c r="T19" s="110"/>
      <c r="U19" s="110"/>
      <c r="V19" s="110"/>
      <c r="W19" s="112"/>
      <c r="X19" s="113"/>
      <c r="Y19" s="113"/>
      <c r="Z19" s="113"/>
      <c r="AA19" s="113"/>
      <c r="AB19" s="112"/>
      <c r="AC19" s="113"/>
      <c r="AD19" s="113"/>
      <c r="AE19" s="113"/>
      <c r="AF19" s="113"/>
      <c r="AG19" s="112"/>
      <c r="AH19" s="121"/>
      <c r="AI19" s="121"/>
      <c r="AJ19" s="121"/>
      <c r="AK19" s="121"/>
      <c r="AL19" s="112"/>
      <c r="AM19" s="115">
        <f t="shared" si="1"/>
        <v>35</v>
      </c>
      <c r="AN19" s="116">
        <f t="shared" si="2"/>
        <v>15</v>
      </c>
      <c r="AO19" s="116">
        <f t="shared" si="2"/>
        <v>10</v>
      </c>
      <c r="AP19" s="116">
        <f t="shared" si="2"/>
        <v>10</v>
      </c>
      <c r="AQ19" s="116">
        <f t="shared" si="2"/>
        <v>0</v>
      </c>
      <c r="AR19" s="117">
        <f t="shared" si="2"/>
        <v>4</v>
      </c>
      <c r="AT19" s="124"/>
    </row>
    <row r="20" spans="1:46" ht="20.100000000000001" customHeight="1">
      <c r="A20" s="157">
        <v>7</v>
      </c>
      <c r="B20" s="120" t="s">
        <v>42</v>
      </c>
      <c r="C20" s="156" t="s">
        <v>43</v>
      </c>
      <c r="D20" s="108"/>
      <c r="E20" s="108"/>
      <c r="F20" s="108"/>
      <c r="G20" s="108"/>
      <c r="H20" s="109"/>
      <c r="I20" s="125">
        <v>15</v>
      </c>
      <c r="J20" s="108">
        <v>18</v>
      </c>
      <c r="K20" s="108"/>
      <c r="L20" s="108"/>
      <c r="M20" s="109">
        <v>4</v>
      </c>
      <c r="N20" s="110"/>
      <c r="O20" s="110"/>
      <c r="P20" s="110"/>
      <c r="Q20" s="110"/>
      <c r="R20" s="112"/>
      <c r="S20" s="110"/>
      <c r="T20" s="110"/>
      <c r="U20" s="110"/>
      <c r="V20" s="110"/>
      <c r="W20" s="112"/>
      <c r="X20" s="113"/>
      <c r="Y20" s="113"/>
      <c r="Z20" s="113"/>
      <c r="AA20" s="113"/>
      <c r="AB20" s="112"/>
      <c r="AC20" s="113"/>
      <c r="AD20" s="113"/>
      <c r="AE20" s="113"/>
      <c r="AF20" s="113"/>
      <c r="AG20" s="112"/>
      <c r="AH20" s="121"/>
      <c r="AI20" s="121"/>
      <c r="AJ20" s="121"/>
      <c r="AK20" s="121"/>
      <c r="AL20" s="112"/>
      <c r="AM20" s="115">
        <f t="shared" si="1"/>
        <v>33</v>
      </c>
      <c r="AN20" s="116">
        <f t="shared" si="2"/>
        <v>15</v>
      </c>
      <c r="AO20" s="116">
        <f t="shared" si="2"/>
        <v>18</v>
      </c>
      <c r="AP20" s="116">
        <f t="shared" si="2"/>
        <v>0</v>
      </c>
      <c r="AQ20" s="116">
        <f t="shared" si="2"/>
        <v>0</v>
      </c>
      <c r="AR20" s="117">
        <f t="shared" si="2"/>
        <v>4</v>
      </c>
    </row>
    <row r="21" spans="1:46" ht="20.100000000000001" customHeight="1">
      <c r="A21" s="157">
        <v>8</v>
      </c>
      <c r="B21" s="120" t="s">
        <v>44</v>
      </c>
      <c r="C21" s="156" t="s">
        <v>33</v>
      </c>
      <c r="D21" s="125"/>
      <c r="E21" s="108"/>
      <c r="F21" s="108"/>
      <c r="G21" s="108"/>
      <c r="H21" s="109"/>
      <c r="I21" s="108"/>
      <c r="J21" s="108"/>
      <c r="K21" s="108"/>
      <c r="L21" s="108"/>
      <c r="M21" s="109"/>
      <c r="N21" s="110">
        <v>15</v>
      </c>
      <c r="O21" s="110">
        <v>18</v>
      </c>
      <c r="P21" s="110"/>
      <c r="Q21" s="110"/>
      <c r="R21" s="112">
        <v>4</v>
      </c>
      <c r="S21" s="110"/>
      <c r="T21" s="110"/>
      <c r="U21" s="110"/>
      <c r="V21" s="110"/>
      <c r="W21" s="112"/>
      <c r="X21" s="113"/>
      <c r="Y21" s="113"/>
      <c r="Z21" s="113"/>
      <c r="AA21" s="113"/>
      <c r="AB21" s="112"/>
      <c r="AC21" s="113"/>
      <c r="AD21" s="113"/>
      <c r="AE21" s="113"/>
      <c r="AF21" s="113"/>
      <c r="AG21" s="112"/>
      <c r="AH21" s="121"/>
      <c r="AI21" s="121"/>
      <c r="AJ21" s="121"/>
      <c r="AK21" s="121"/>
      <c r="AL21" s="112"/>
      <c r="AM21" s="115">
        <f t="shared" si="1"/>
        <v>33</v>
      </c>
      <c r="AN21" s="116">
        <f t="shared" si="2"/>
        <v>15</v>
      </c>
      <c r="AO21" s="116">
        <f t="shared" si="2"/>
        <v>18</v>
      </c>
      <c r="AP21" s="116">
        <f t="shared" si="2"/>
        <v>0</v>
      </c>
      <c r="AQ21" s="116">
        <f t="shared" si="2"/>
        <v>0</v>
      </c>
      <c r="AR21" s="117">
        <f t="shared" si="2"/>
        <v>4</v>
      </c>
    </row>
    <row r="22" spans="1:46" ht="20.100000000000001" customHeight="1">
      <c r="A22" s="157">
        <v>9</v>
      </c>
      <c r="B22" s="120" t="s">
        <v>45</v>
      </c>
      <c r="C22" s="156" t="s">
        <v>46</v>
      </c>
      <c r="D22" s="108"/>
      <c r="E22" s="108"/>
      <c r="F22" s="108"/>
      <c r="G22" s="108"/>
      <c r="H22" s="109"/>
      <c r="I22" s="108"/>
      <c r="J22" s="108"/>
      <c r="K22" s="108"/>
      <c r="L22" s="108"/>
      <c r="M22" s="109"/>
      <c r="N22" s="110"/>
      <c r="O22" s="110"/>
      <c r="P22" s="110"/>
      <c r="Q22" s="110"/>
      <c r="R22" s="112"/>
      <c r="S22" s="110">
        <v>10</v>
      </c>
      <c r="T22" s="110">
        <v>18</v>
      </c>
      <c r="U22" s="110"/>
      <c r="V22" s="110"/>
      <c r="W22" s="112">
        <v>3</v>
      </c>
      <c r="X22" s="113"/>
      <c r="Y22" s="113"/>
      <c r="Z22" s="113"/>
      <c r="AA22" s="113"/>
      <c r="AB22" s="112"/>
      <c r="AC22" s="113"/>
      <c r="AD22" s="113"/>
      <c r="AE22" s="113"/>
      <c r="AF22" s="113"/>
      <c r="AG22" s="112"/>
      <c r="AH22" s="121"/>
      <c r="AI22" s="121"/>
      <c r="AJ22" s="121"/>
      <c r="AK22" s="121"/>
      <c r="AL22" s="112"/>
      <c r="AM22" s="115">
        <f t="shared" si="1"/>
        <v>28</v>
      </c>
      <c r="AN22" s="116">
        <f t="shared" si="2"/>
        <v>10</v>
      </c>
      <c r="AO22" s="116">
        <f t="shared" si="2"/>
        <v>18</v>
      </c>
      <c r="AP22" s="116">
        <f t="shared" si="2"/>
        <v>0</v>
      </c>
      <c r="AQ22" s="116">
        <f t="shared" si="2"/>
        <v>0</v>
      </c>
      <c r="AR22" s="117">
        <f t="shared" si="2"/>
        <v>3</v>
      </c>
    </row>
    <row r="23" spans="1:46" ht="20.100000000000001" customHeight="1">
      <c r="A23" s="157">
        <v>10</v>
      </c>
      <c r="B23" s="120" t="s">
        <v>47</v>
      </c>
      <c r="C23" s="156" t="s">
        <v>46</v>
      </c>
      <c r="D23" s="108"/>
      <c r="E23" s="108"/>
      <c r="F23" s="108"/>
      <c r="G23" s="108"/>
      <c r="H23" s="109"/>
      <c r="I23" s="108"/>
      <c r="J23" s="108"/>
      <c r="K23" s="108"/>
      <c r="L23" s="108"/>
      <c r="M23" s="109"/>
      <c r="N23" s="110"/>
      <c r="O23" s="110"/>
      <c r="P23" s="110"/>
      <c r="Q23" s="110"/>
      <c r="R23" s="112"/>
      <c r="S23" s="110"/>
      <c r="T23" s="110">
        <v>18</v>
      </c>
      <c r="U23" s="110"/>
      <c r="V23" s="110"/>
      <c r="W23" s="112">
        <v>2</v>
      </c>
      <c r="X23" s="123"/>
      <c r="Y23" s="123"/>
      <c r="Z23" s="123"/>
      <c r="AA23" s="123"/>
      <c r="AB23" s="109"/>
      <c r="AC23" s="113"/>
      <c r="AD23" s="113"/>
      <c r="AE23" s="113"/>
      <c r="AF23" s="113"/>
      <c r="AG23" s="112"/>
      <c r="AH23" s="121"/>
      <c r="AI23" s="121"/>
      <c r="AJ23" s="121"/>
      <c r="AK23" s="121"/>
      <c r="AL23" s="112"/>
      <c r="AM23" s="115">
        <f t="shared" si="1"/>
        <v>18</v>
      </c>
      <c r="AN23" s="116">
        <f t="shared" si="2"/>
        <v>0</v>
      </c>
      <c r="AO23" s="116">
        <f t="shared" si="2"/>
        <v>18</v>
      </c>
      <c r="AP23" s="116">
        <f t="shared" si="2"/>
        <v>0</v>
      </c>
      <c r="AQ23" s="116">
        <f t="shared" si="2"/>
        <v>0</v>
      </c>
      <c r="AR23" s="117">
        <f t="shared" si="2"/>
        <v>2</v>
      </c>
    </row>
    <row r="24" spans="1:46" ht="20.100000000000001" customHeight="1">
      <c r="A24" s="157">
        <v>11</v>
      </c>
      <c r="B24" s="120" t="s">
        <v>48</v>
      </c>
      <c r="C24" s="156" t="s">
        <v>49</v>
      </c>
      <c r="D24" s="108"/>
      <c r="E24" s="108"/>
      <c r="F24" s="108"/>
      <c r="G24" s="108"/>
      <c r="H24" s="109"/>
      <c r="I24" s="108"/>
      <c r="J24" s="108"/>
      <c r="K24" s="108"/>
      <c r="L24" s="108"/>
      <c r="M24" s="109"/>
      <c r="N24" s="110"/>
      <c r="O24" s="110"/>
      <c r="P24" s="110"/>
      <c r="Q24" s="110"/>
      <c r="R24" s="112"/>
      <c r="S24" s="110"/>
      <c r="T24" s="110"/>
      <c r="U24" s="110"/>
      <c r="V24" s="110"/>
      <c r="W24" s="112"/>
      <c r="X24" s="126">
        <v>10</v>
      </c>
      <c r="Y24" s="126">
        <v>18</v>
      </c>
      <c r="Z24" s="126"/>
      <c r="AA24" s="126"/>
      <c r="AB24" s="112">
        <v>3</v>
      </c>
      <c r="AC24" s="113"/>
      <c r="AD24" s="113"/>
      <c r="AE24" s="113"/>
      <c r="AF24" s="113"/>
      <c r="AG24" s="112"/>
      <c r="AH24" s="121"/>
      <c r="AI24" s="121"/>
      <c r="AJ24" s="121"/>
      <c r="AK24" s="121"/>
      <c r="AL24" s="112"/>
      <c r="AM24" s="115">
        <f t="shared" si="1"/>
        <v>28</v>
      </c>
      <c r="AN24" s="116">
        <f t="shared" si="2"/>
        <v>10</v>
      </c>
      <c r="AO24" s="116">
        <f t="shared" si="2"/>
        <v>18</v>
      </c>
      <c r="AP24" s="116">
        <f t="shared" si="2"/>
        <v>0</v>
      </c>
      <c r="AQ24" s="116">
        <f t="shared" si="2"/>
        <v>0</v>
      </c>
      <c r="AR24" s="117">
        <f t="shared" si="2"/>
        <v>3</v>
      </c>
    </row>
    <row r="25" spans="1:46" ht="20.100000000000001" customHeight="1">
      <c r="A25" s="157">
        <v>12</v>
      </c>
      <c r="B25" s="107" t="s">
        <v>50</v>
      </c>
      <c r="C25" s="156" t="s">
        <v>51</v>
      </c>
      <c r="D25" s="108"/>
      <c r="E25" s="108"/>
      <c r="F25" s="108"/>
      <c r="G25" s="108"/>
      <c r="H25" s="109"/>
      <c r="I25" s="108"/>
      <c r="J25" s="108"/>
      <c r="K25" s="108"/>
      <c r="L25" s="108"/>
      <c r="M25" s="109"/>
      <c r="N25" s="110"/>
      <c r="O25" s="110"/>
      <c r="P25" s="110"/>
      <c r="Q25" s="110"/>
      <c r="R25" s="112"/>
      <c r="S25" s="110"/>
      <c r="T25" s="110"/>
      <c r="U25" s="110"/>
      <c r="V25" s="110"/>
      <c r="W25" s="112"/>
      <c r="X25" s="113"/>
      <c r="Y25" s="113"/>
      <c r="Z25" s="113"/>
      <c r="AA25" s="113"/>
      <c r="AB25" s="112"/>
      <c r="AC25" s="123">
        <v>10</v>
      </c>
      <c r="AD25" s="113"/>
      <c r="AE25" s="113"/>
      <c r="AF25" s="113"/>
      <c r="AG25" s="112">
        <v>1</v>
      </c>
      <c r="AH25" s="121"/>
      <c r="AI25" s="121"/>
      <c r="AJ25" s="121"/>
      <c r="AK25" s="121"/>
      <c r="AL25" s="112"/>
      <c r="AM25" s="115">
        <f t="shared" si="1"/>
        <v>10</v>
      </c>
      <c r="AN25" s="116">
        <f t="shared" si="2"/>
        <v>10</v>
      </c>
      <c r="AO25" s="116">
        <f t="shared" si="2"/>
        <v>0</v>
      </c>
      <c r="AP25" s="116">
        <f t="shared" si="2"/>
        <v>0</v>
      </c>
      <c r="AQ25" s="116">
        <f t="shared" si="2"/>
        <v>0</v>
      </c>
      <c r="AR25" s="117">
        <f t="shared" si="2"/>
        <v>1</v>
      </c>
    </row>
    <row r="26" spans="1:46" ht="12.75" customHeight="1">
      <c r="A26" s="184" t="s">
        <v>52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04">
        <f t="shared" ref="AM26:AR26" si="3">SUM(AM27:AM43)</f>
        <v>578</v>
      </c>
      <c r="AN26" s="104">
        <f t="shared" si="3"/>
        <v>200</v>
      </c>
      <c r="AO26" s="104">
        <f t="shared" si="3"/>
        <v>30</v>
      </c>
      <c r="AP26" s="104">
        <f t="shared" si="3"/>
        <v>280</v>
      </c>
      <c r="AQ26" s="104">
        <f t="shared" si="3"/>
        <v>68</v>
      </c>
      <c r="AR26" s="104">
        <f t="shared" si="3"/>
        <v>65</v>
      </c>
    </row>
    <row r="27" spans="1:46" ht="20.100000000000001" customHeight="1">
      <c r="A27" s="157">
        <v>1</v>
      </c>
      <c r="B27" s="120" t="s">
        <v>53</v>
      </c>
      <c r="C27" s="156" t="s">
        <v>35</v>
      </c>
      <c r="D27" s="108">
        <v>10</v>
      </c>
      <c r="E27" s="108"/>
      <c r="F27" s="108">
        <v>18</v>
      </c>
      <c r="G27" s="108"/>
      <c r="H27" s="109">
        <v>3</v>
      </c>
      <c r="I27" s="108"/>
      <c r="J27" s="108"/>
      <c r="K27" s="108"/>
      <c r="L27" s="108"/>
      <c r="M27" s="109"/>
      <c r="N27" s="127"/>
      <c r="O27" s="127"/>
      <c r="P27" s="127"/>
      <c r="Q27" s="127"/>
      <c r="R27" s="128"/>
      <c r="S27" s="127"/>
      <c r="T27" s="127"/>
      <c r="U27" s="127"/>
      <c r="V27" s="127"/>
      <c r="W27" s="128"/>
      <c r="X27" s="123"/>
      <c r="Y27" s="123"/>
      <c r="Z27" s="123"/>
      <c r="AA27" s="123"/>
      <c r="AB27" s="109"/>
      <c r="AC27" s="123"/>
      <c r="AD27" s="123"/>
      <c r="AE27" s="123"/>
      <c r="AF27" s="123"/>
      <c r="AG27" s="109"/>
      <c r="AH27" s="121"/>
      <c r="AI27" s="121"/>
      <c r="AJ27" s="121"/>
      <c r="AK27" s="121"/>
      <c r="AL27" s="112"/>
      <c r="AM27" s="115">
        <f t="shared" ref="AM27:AM34" si="4">AN27+AO27+AP27+AQ27</f>
        <v>28</v>
      </c>
      <c r="AN27" s="116">
        <f t="shared" ref="AN27" si="5">D27+I27+N27+S27+X27+AC27+AH27</f>
        <v>10</v>
      </c>
      <c r="AO27" s="116">
        <f t="shared" ref="AO27" si="6">E27+J27+O27+T27+Y27+AD27+AI27</f>
        <v>0</v>
      </c>
      <c r="AP27" s="116">
        <f t="shared" ref="AP27" si="7">F27+K27+P27+U27+Z27+AE27+AJ27</f>
        <v>18</v>
      </c>
      <c r="AQ27" s="116">
        <f t="shared" ref="AQ27" si="8">G27+L27+Q27+V27+AA27+AF27+AK27</f>
        <v>0</v>
      </c>
      <c r="AR27" s="117">
        <f t="shared" ref="AR27:AR34" si="9">H27+M27+R27+W27+AB27+AG27+AL27</f>
        <v>3</v>
      </c>
    </row>
    <row r="28" spans="1:46" ht="20.100000000000001" customHeight="1">
      <c r="A28" s="157">
        <v>2</v>
      </c>
      <c r="B28" s="120" t="s">
        <v>54</v>
      </c>
      <c r="C28" s="156" t="s">
        <v>55</v>
      </c>
      <c r="D28" s="108">
        <v>10</v>
      </c>
      <c r="E28" s="108">
        <v>10</v>
      </c>
      <c r="F28" s="108">
        <v>18</v>
      </c>
      <c r="G28" s="108"/>
      <c r="H28" s="109">
        <v>4</v>
      </c>
      <c r="I28" s="108"/>
      <c r="J28" s="108"/>
      <c r="K28" s="108"/>
      <c r="L28" s="108"/>
      <c r="M28" s="109"/>
      <c r="N28" s="127"/>
      <c r="O28" s="127"/>
      <c r="P28" s="127"/>
      <c r="Q28" s="127"/>
      <c r="R28" s="128"/>
      <c r="S28" s="127"/>
      <c r="T28" s="127"/>
      <c r="U28" s="127"/>
      <c r="V28" s="127"/>
      <c r="W28" s="128"/>
      <c r="X28" s="123"/>
      <c r="Y28" s="123"/>
      <c r="Z28" s="123"/>
      <c r="AA28" s="123"/>
      <c r="AB28" s="109"/>
      <c r="AC28" s="123"/>
      <c r="AD28" s="123"/>
      <c r="AE28" s="123"/>
      <c r="AF28" s="123"/>
      <c r="AG28" s="109"/>
      <c r="AH28" s="121"/>
      <c r="AI28" s="121"/>
      <c r="AJ28" s="121"/>
      <c r="AK28" s="121"/>
      <c r="AL28" s="112"/>
      <c r="AM28" s="115">
        <f t="shared" si="4"/>
        <v>38</v>
      </c>
      <c r="AN28" s="116">
        <f t="shared" ref="AN28:AN43" si="10">D28+I28+N28+S28+X28+AC28+AH28</f>
        <v>10</v>
      </c>
      <c r="AO28" s="116">
        <f t="shared" ref="AO28:AO43" si="11">E28+J28+O28+T28+Y28+AD28+AI28</f>
        <v>10</v>
      </c>
      <c r="AP28" s="116">
        <f t="shared" ref="AP28:AP43" si="12">F28+K28+P28+U28+Z28+AE28+AJ28</f>
        <v>18</v>
      </c>
      <c r="AQ28" s="116">
        <f t="shared" ref="AQ28:AQ43" si="13">G28+L28+Q28+V28+AA28+AF28+AK28</f>
        <v>0</v>
      </c>
      <c r="AR28" s="117">
        <f t="shared" si="9"/>
        <v>4</v>
      </c>
    </row>
    <row r="29" spans="1:46" ht="20.100000000000001" customHeight="1">
      <c r="A29" s="157">
        <v>3</v>
      </c>
      <c r="B29" s="120" t="s">
        <v>56</v>
      </c>
      <c r="C29" s="156" t="s">
        <v>55</v>
      </c>
      <c r="D29" s="108">
        <v>10</v>
      </c>
      <c r="E29" s="108">
        <v>10</v>
      </c>
      <c r="F29" s="108">
        <v>18</v>
      </c>
      <c r="G29" s="108"/>
      <c r="H29" s="109">
        <v>4</v>
      </c>
      <c r="I29" s="108"/>
      <c r="J29" s="108"/>
      <c r="K29" s="108"/>
      <c r="L29" s="108"/>
      <c r="M29" s="109"/>
      <c r="N29" s="127"/>
      <c r="O29" s="127"/>
      <c r="P29" s="127"/>
      <c r="Q29" s="127"/>
      <c r="R29" s="128"/>
      <c r="S29" s="127"/>
      <c r="T29" s="127"/>
      <c r="U29" s="127"/>
      <c r="V29" s="127"/>
      <c r="W29" s="128"/>
      <c r="X29" s="123"/>
      <c r="Y29" s="123"/>
      <c r="Z29" s="123"/>
      <c r="AA29" s="123"/>
      <c r="AB29" s="109"/>
      <c r="AC29" s="123"/>
      <c r="AD29" s="123"/>
      <c r="AE29" s="123"/>
      <c r="AF29" s="123"/>
      <c r="AG29" s="109"/>
      <c r="AH29" s="121"/>
      <c r="AI29" s="121"/>
      <c r="AJ29" s="121"/>
      <c r="AK29" s="121"/>
      <c r="AL29" s="112"/>
      <c r="AM29" s="115">
        <f t="shared" si="4"/>
        <v>38</v>
      </c>
      <c r="AN29" s="116">
        <f t="shared" si="10"/>
        <v>10</v>
      </c>
      <c r="AO29" s="116">
        <f t="shared" si="11"/>
        <v>10</v>
      </c>
      <c r="AP29" s="116">
        <f t="shared" si="12"/>
        <v>18</v>
      </c>
      <c r="AQ29" s="116">
        <f t="shared" si="13"/>
        <v>0</v>
      </c>
      <c r="AR29" s="117">
        <f t="shared" si="9"/>
        <v>4</v>
      </c>
    </row>
    <row r="30" spans="1:46" ht="20.100000000000001" customHeight="1">
      <c r="A30" s="157">
        <v>4</v>
      </c>
      <c r="B30" s="120" t="s">
        <v>57</v>
      </c>
      <c r="C30" s="156" t="s">
        <v>35</v>
      </c>
      <c r="D30" s="108">
        <v>10</v>
      </c>
      <c r="E30" s="108"/>
      <c r="F30" s="108">
        <v>18</v>
      </c>
      <c r="G30" s="108"/>
      <c r="H30" s="109">
        <v>3</v>
      </c>
      <c r="I30" s="108"/>
      <c r="J30" s="108"/>
      <c r="K30" s="108"/>
      <c r="L30" s="108"/>
      <c r="M30" s="109"/>
      <c r="N30" s="127"/>
      <c r="O30" s="127"/>
      <c r="P30" s="127"/>
      <c r="Q30" s="127"/>
      <c r="R30" s="128"/>
      <c r="S30" s="127"/>
      <c r="T30" s="127"/>
      <c r="U30" s="127"/>
      <c r="V30" s="127"/>
      <c r="W30" s="128"/>
      <c r="X30" s="123"/>
      <c r="Y30" s="123"/>
      <c r="Z30" s="123"/>
      <c r="AA30" s="123"/>
      <c r="AB30" s="109"/>
      <c r="AC30" s="123"/>
      <c r="AD30" s="123"/>
      <c r="AE30" s="123"/>
      <c r="AF30" s="123"/>
      <c r="AG30" s="109"/>
      <c r="AH30" s="121"/>
      <c r="AI30" s="121"/>
      <c r="AJ30" s="121"/>
      <c r="AK30" s="121"/>
      <c r="AL30" s="112"/>
      <c r="AM30" s="115">
        <f t="shared" si="4"/>
        <v>28</v>
      </c>
      <c r="AN30" s="116">
        <f t="shared" si="10"/>
        <v>10</v>
      </c>
      <c r="AO30" s="116">
        <f t="shared" si="11"/>
        <v>0</v>
      </c>
      <c r="AP30" s="116">
        <f t="shared" si="12"/>
        <v>18</v>
      </c>
      <c r="AQ30" s="116">
        <f t="shared" si="13"/>
        <v>0</v>
      </c>
      <c r="AR30" s="117">
        <f t="shared" si="9"/>
        <v>3</v>
      </c>
    </row>
    <row r="31" spans="1:46" ht="20.100000000000001" customHeight="1">
      <c r="A31" s="157">
        <v>5</v>
      </c>
      <c r="B31" s="120" t="s">
        <v>58</v>
      </c>
      <c r="C31" s="156" t="s">
        <v>35</v>
      </c>
      <c r="D31" s="108">
        <v>15</v>
      </c>
      <c r="E31" s="108"/>
      <c r="F31" s="108">
        <v>18</v>
      </c>
      <c r="G31" s="108"/>
      <c r="H31" s="109">
        <v>4</v>
      </c>
      <c r="I31" s="108"/>
      <c r="J31" s="108"/>
      <c r="K31" s="108"/>
      <c r="L31" s="108"/>
      <c r="M31" s="109"/>
      <c r="N31" s="127"/>
      <c r="O31" s="127"/>
      <c r="P31" s="127"/>
      <c r="Q31" s="127"/>
      <c r="R31" s="128"/>
      <c r="S31" s="127"/>
      <c r="T31" s="127"/>
      <c r="U31" s="127"/>
      <c r="V31" s="127"/>
      <c r="W31" s="128"/>
      <c r="X31" s="123"/>
      <c r="Y31" s="123"/>
      <c r="Z31" s="123"/>
      <c r="AA31" s="123"/>
      <c r="AB31" s="109"/>
      <c r="AC31" s="123"/>
      <c r="AD31" s="123"/>
      <c r="AE31" s="123"/>
      <c r="AF31" s="123"/>
      <c r="AG31" s="109"/>
      <c r="AH31" s="121"/>
      <c r="AI31" s="121"/>
      <c r="AJ31" s="121"/>
      <c r="AK31" s="121"/>
      <c r="AL31" s="112"/>
      <c r="AM31" s="115">
        <f>AN31+AO31+AP31+AQ31</f>
        <v>33</v>
      </c>
      <c r="AN31" s="116">
        <f>D31+I31+N31+S31+X31+AC31+AH31</f>
        <v>15</v>
      </c>
      <c r="AO31" s="116">
        <f>E31+J31+O31+T31+Y31+AD31+AI31</f>
        <v>0</v>
      </c>
      <c r="AP31" s="116">
        <f>F31+K31+P31+U31+Z31+AE31+AJ31</f>
        <v>18</v>
      </c>
      <c r="AQ31" s="116">
        <f>G31+L31+Q31+V31+AA31+AF31+AK31</f>
        <v>0</v>
      </c>
      <c r="AR31" s="117">
        <f>H31+M31+R31+W31+AB31+AG31+AL31</f>
        <v>4</v>
      </c>
    </row>
    <row r="32" spans="1:46" ht="20.100000000000001" customHeight="1">
      <c r="A32" s="157">
        <v>6</v>
      </c>
      <c r="B32" s="120" t="s">
        <v>59</v>
      </c>
      <c r="C32" s="156" t="s">
        <v>43</v>
      </c>
      <c r="D32" s="108"/>
      <c r="E32" s="129"/>
      <c r="F32" s="108"/>
      <c r="G32" s="108"/>
      <c r="H32" s="109"/>
      <c r="I32" s="108">
        <v>10</v>
      </c>
      <c r="J32" s="108">
        <v>10</v>
      </c>
      <c r="K32" s="108">
        <v>18</v>
      </c>
      <c r="L32" s="108"/>
      <c r="M32" s="109">
        <v>4</v>
      </c>
      <c r="N32" s="127"/>
      <c r="O32" s="127"/>
      <c r="P32" s="127"/>
      <c r="Q32" s="127"/>
      <c r="R32" s="128"/>
      <c r="S32" s="127"/>
      <c r="T32" s="127"/>
      <c r="U32" s="127"/>
      <c r="V32" s="127"/>
      <c r="W32" s="128"/>
      <c r="X32" s="123"/>
      <c r="Y32" s="123"/>
      <c r="Z32" s="123"/>
      <c r="AA32" s="123"/>
      <c r="AB32" s="109"/>
      <c r="AC32" s="123"/>
      <c r="AD32" s="123"/>
      <c r="AE32" s="123"/>
      <c r="AF32" s="123"/>
      <c r="AG32" s="109"/>
      <c r="AH32" s="121"/>
      <c r="AI32" s="121"/>
      <c r="AJ32" s="121"/>
      <c r="AK32" s="121"/>
      <c r="AL32" s="112"/>
      <c r="AM32" s="115">
        <f t="shared" si="4"/>
        <v>38</v>
      </c>
      <c r="AN32" s="116">
        <f t="shared" si="10"/>
        <v>10</v>
      </c>
      <c r="AO32" s="116">
        <f t="shared" si="11"/>
        <v>10</v>
      </c>
      <c r="AP32" s="116">
        <f t="shared" si="12"/>
        <v>18</v>
      </c>
      <c r="AQ32" s="116">
        <f t="shared" si="13"/>
        <v>0</v>
      </c>
      <c r="AR32" s="117">
        <f t="shared" si="9"/>
        <v>4</v>
      </c>
    </row>
    <row r="33" spans="1:44" ht="20.100000000000001" customHeight="1">
      <c r="A33" s="157">
        <v>7</v>
      </c>
      <c r="B33" s="120" t="s">
        <v>60</v>
      </c>
      <c r="C33" s="156" t="s">
        <v>41</v>
      </c>
      <c r="D33" s="108"/>
      <c r="E33" s="108"/>
      <c r="F33" s="108"/>
      <c r="G33" s="108"/>
      <c r="H33" s="109"/>
      <c r="I33" s="108">
        <v>10</v>
      </c>
      <c r="J33" s="108"/>
      <c r="K33" s="108">
        <v>18</v>
      </c>
      <c r="L33" s="108">
        <v>10</v>
      </c>
      <c r="M33" s="109">
        <v>4</v>
      </c>
      <c r="N33" s="127"/>
      <c r="O33" s="127"/>
      <c r="P33" s="127"/>
      <c r="Q33" s="127"/>
      <c r="R33" s="128"/>
      <c r="S33" s="127"/>
      <c r="T33" s="127"/>
      <c r="U33" s="127"/>
      <c r="V33" s="127"/>
      <c r="W33" s="128"/>
      <c r="X33" s="123"/>
      <c r="Y33" s="123"/>
      <c r="Z33" s="123"/>
      <c r="AA33" s="123"/>
      <c r="AB33" s="109"/>
      <c r="AC33" s="123"/>
      <c r="AD33" s="123"/>
      <c r="AE33" s="123"/>
      <c r="AF33" s="123"/>
      <c r="AG33" s="109"/>
      <c r="AH33" s="121"/>
      <c r="AI33" s="121"/>
      <c r="AJ33" s="121"/>
      <c r="AK33" s="121"/>
      <c r="AL33" s="112"/>
      <c r="AM33" s="115">
        <f t="shared" si="4"/>
        <v>38</v>
      </c>
      <c r="AN33" s="116">
        <f t="shared" si="10"/>
        <v>10</v>
      </c>
      <c r="AO33" s="116">
        <f t="shared" si="11"/>
        <v>0</v>
      </c>
      <c r="AP33" s="116">
        <f t="shared" si="12"/>
        <v>18</v>
      </c>
      <c r="AQ33" s="116">
        <f t="shared" si="13"/>
        <v>10</v>
      </c>
      <c r="AR33" s="117">
        <f t="shared" si="9"/>
        <v>4</v>
      </c>
    </row>
    <row r="34" spans="1:44" ht="20.100000000000001" customHeight="1">
      <c r="A34" s="157">
        <v>8</v>
      </c>
      <c r="B34" s="120" t="s">
        <v>61</v>
      </c>
      <c r="C34" s="156" t="s">
        <v>62</v>
      </c>
      <c r="D34" s="108"/>
      <c r="E34" s="108"/>
      <c r="F34" s="108"/>
      <c r="G34" s="108"/>
      <c r="H34" s="109"/>
      <c r="I34" s="108">
        <v>10</v>
      </c>
      <c r="J34" s="108"/>
      <c r="K34" s="108">
        <v>18</v>
      </c>
      <c r="L34" s="108">
        <v>10</v>
      </c>
      <c r="M34" s="109">
        <v>4</v>
      </c>
      <c r="N34" s="127"/>
      <c r="O34" s="127"/>
      <c r="P34" s="127"/>
      <c r="Q34" s="127"/>
      <c r="R34" s="128"/>
      <c r="S34" s="127"/>
      <c r="T34" s="127"/>
      <c r="U34" s="127"/>
      <c r="V34" s="127"/>
      <c r="W34" s="128"/>
      <c r="X34" s="123"/>
      <c r="Y34" s="123"/>
      <c r="Z34" s="123"/>
      <c r="AA34" s="123"/>
      <c r="AB34" s="109"/>
      <c r="AC34" s="123"/>
      <c r="AD34" s="123"/>
      <c r="AE34" s="123"/>
      <c r="AF34" s="123"/>
      <c r="AG34" s="109"/>
      <c r="AH34" s="121"/>
      <c r="AI34" s="121"/>
      <c r="AJ34" s="121"/>
      <c r="AK34" s="121"/>
      <c r="AL34" s="112"/>
      <c r="AM34" s="115">
        <f t="shared" si="4"/>
        <v>38</v>
      </c>
      <c r="AN34" s="116">
        <f t="shared" si="10"/>
        <v>10</v>
      </c>
      <c r="AO34" s="116">
        <f t="shared" si="11"/>
        <v>0</v>
      </c>
      <c r="AP34" s="116">
        <f t="shared" si="12"/>
        <v>18</v>
      </c>
      <c r="AQ34" s="116">
        <f t="shared" si="13"/>
        <v>10</v>
      </c>
      <c r="AR34" s="117">
        <f t="shared" si="9"/>
        <v>4</v>
      </c>
    </row>
    <row r="35" spans="1:44" ht="20.100000000000001" customHeight="1">
      <c r="A35" s="157">
        <v>9</v>
      </c>
      <c r="B35" s="120" t="s">
        <v>63</v>
      </c>
      <c r="C35" s="156" t="s">
        <v>33</v>
      </c>
      <c r="D35" s="108"/>
      <c r="E35" s="108"/>
      <c r="F35" s="108"/>
      <c r="G35" s="108"/>
      <c r="H35" s="109"/>
      <c r="I35" s="108"/>
      <c r="J35" s="108"/>
      <c r="K35" s="108"/>
      <c r="L35" s="108"/>
      <c r="M35" s="109"/>
      <c r="N35" s="127">
        <v>15</v>
      </c>
      <c r="O35" s="127"/>
      <c r="P35" s="127">
        <v>18</v>
      </c>
      <c r="Q35" s="127"/>
      <c r="R35" s="128">
        <v>4</v>
      </c>
      <c r="S35" s="127"/>
      <c r="T35" s="127"/>
      <c r="U35" s="127"/>
      <c r="V35" s="127"/>
      <c r="W35" s="128"/>
      <c r="X35" s="123"/>
      <c r="Y35" s="123"/>
      <c r="Z35" s="123"/>
      <c r="AA35" s="123"/>
      <c r="AB35" s="109"/>
      <c r="AC35" s="123"/>
      <c r="AD35" s="123"/>
      <c r="AE35" s="123"/>
      <c r="AF35" s="123"/>
      <c r="AG35" s="109"/>
      <c r="AH35" s="121"/>
      <c r="AI35" s="121"/>
      <c r="AJ35" s="121"/>
      <c r="AK35" s="121"/>
      <c r="AL35" s="112"/>
      <c r="AM35" s="115">
        <f t="shared" ref="AM35" si="14">AN35+AO35+AP35+AQ35</f>
        <v>33</v>
      </c>
      <c r="AN35" s="116">
        <f t="shared" si="10"/>
        <v>15</v>
      </c>
      <c r="AO35" s="116">
        <f t="shared" si="11"/>
        <v>0</v>
      </c>
      <c r="AP35" s="116">
        <f t="shared" si="12"/>
        <v>18</v>
      </c>
      <c r="AQ35" s="116">
        <f t="shared" si="13"/>
        <v>0</v>
      </c>
      <c r="AR35" s="117">
        <f t="shared" ref="AR35" si="15">H35+M35+R35+W35+AB35+AG35+AL35</f>
        <v>4</v>
      </c>
    </row>
    <row r="36" spans="1:44" ht="20.100000000000001" customHeight="1">
      <c r="A36" s="157">
        <v>10</v>
      </c>
      <c r="B36" s="120" t="s">
        <v>64</v>
      </c>
      <c r="C36" s="156" t="s">
        <v>65</v>
      </c>
      <c r="D36" s="108"/>
      <c r="E36" s="108"/>
      <c r="F36" s="108"/>
      <c r="G36" s="108"/>
      <c r="H36" s="109"/>
      <c r="I36" s="108"/>
      <c r="J36" s="108"/>
      <c r="K36" s="108"/>
      <c r="L36" s="108"/>
      <c r="M36" s="109"/>
      <c r="N36" s="127">
        <v>10</v>
      </c>
      <c r="O36" s="127"/>
      <c r="P36" s="127">
        <v>18</v>
      </c>
      <c r="Q36" s="127">
        <v>10</v>
      </c>
      <c r="R36" s="128">
        <v>4</v>
      </c>
      <c r="S36" s="127"/>
      <c r="T36" s="127"/>
      <c r="U36" s="127"/>
      <c r="V36" s="127"/>
      <c r="W36" s="128"/>
      <c r="X36" s="123"/>
      <c r="Y36" s="123"/>
      <c r="Z36" s="123"/>
      <c r="AA36" s="123"/>
      <c r="AB36" s="109"/>
      <c r="AC36" s="123"/>
      <c r="AD36" s="123"/>
      <c r="AE36" s="123"/>
      <c r="AF36" s="123"/>
      <c r="AG36" s="109"/>
      <c r="AH36" s="121"/>
      <c r="AI36" s="121"/>
      <c r="AJ36" s="121"/>
      <c r="AK36" s="121"/>
      <c r="AL36" s="112"/>
      <c r="AM36" s="115">
        <f>AN36+AO36+AP36+AQ36</f>
        <v>38</v>
      </c>
      <c r="AN36" s="116">
        <f t="shared" si="10"/>
        <v>10</v>
      </c>
      <c r="AO36" s="116">
        <f t="shared" si="11"/>
        <v>0</v>
      </c>
      <c r="AP36" s="116">
        <f t="shared" si="12"/>
        <v>18</v>
      </c>
      <c r="AQ36" s="116">
        <f t="shared" si="13"/>
        <v>10</v>
      </c>
      <c r="AR36" s="117">
        <f>H36+M36+R36+W36+AB36+AG36+AL36</f>
        <v>4</v>
      </c>
    </row>
    <row r="37" spans="1:44" ht="15" customHeight="1">
      <c r="A37" s="157">
        <v>11</v>
      </c>
      <c r="B37" s="155" t="s">
        <v>66</v>
      </c>
      <c r="C37" s="156" t="s">
        <v>46</v>
      </c>
      <c r="D37" s="108"/>
      <c r="E37" s="108"/>
      <c r="F37" s="108"/>
      <c r="G37" s="108"/>
      <c r="H37" s="109"/>
      <c r="I37" s="108"/>
      <c r="J37" s="108"/>
      <c r="K37" s="108"/>
      <c r="L37" s="108"/>
      <c r="M37" s="109"/>
      <c r="N37" s="127"/>
      <c r="O37" s="127"/>
      <c r="P37" s="127"/>
      <c r="Q37" s="127"/>
      <c r="R37" s="128"/>
      <c r="S37" s="127">
        <v>15</v>
      </c>
      <c r="T37" s="127"/>
      <c r="U37" s="127">
        <v>18</v>
      </c>
      <c r="V37" s="127"/>
      <c r="W37" s="128">
        <v>4</v>
      </c>
      <c r="X37" s="123"/>
      <c r="Y37" s="123"/>
      <c r="Z37" s="123"/>
      <c r="AA37" s="123"/>
      <c r="AB37" s="109"/>
      <c r="AC37" s="123"/>
      <c r="AD37" s="123"/>
      <c r="AE37" s="123"/>
      <c r="AF37" s="123"/>
      <c r="AG37" s="109"/>
      <c r="AH37" s="121"/>
      <c r="AI37" s="121"/>
      <c r="AJ37" s="121"/>
      <c r="AK37" s="121"/>
      <c r="AL37" s="112"/>
      <c r="AM37" s="115">
        <f t="shared" ref="AM37" si="16">AN37+AO37+AP37+AQ37</f>
        <v>33</v>
      </c>
      <c r="AN37" s="116">
        <f t="shared" si="10"/>
        <v>15</v>
      </c>
      <c r="AO37" s="116">
        <f t="shared" si="11"/>
        <v>0</v>
      </c>
      <c r="AP37" s="116">
        <f t="shared" si="12"/>
        <v>18</v>
      </c>
      <c r="AQ37" s="116">
        <f t="shared" si="13"/>
        <v>0</v>
      </c>
      <c r="AR37" s="117">
        <f t="shared" ref="AR37" si="17">H37+M37+R37+W37+AB37+AG37+AL37</f>
        <v>4</v>
      </c>
    </row>
    <row r="38" spans="1:44" ht="20.100000000000001" customHeight="1">
      <c r="A38" s="157">
        <v>12</v>
      </c>
      <c r="B38" s="158" t="s">
        <v>67</v>
      </c>
      <c r="C38" s="156" t="s">
        <v>46</v>
      </c>
      <c r="D38" s="108"/>
      <c r="E38" s="108"/>
      <c r="F38" s="108"/>
      <c r="G38" s="108"/>
      <c r="H38" s="109"/>
      <c r="I38" s="108"/>
      <c r="J38" s="108"/>
      <c r="K38" s="108"/>
      <c r="L38" s="108"/>
      <c r="M38" s="109"/>
      <c r="N38" s="127"/>
      <c r="O38" s="127"/>
      <c r="P38" s="127"/>
      <c r="Q38" s="127"/>
      <c r="R38" s="128"/>
      <c r="S38" s="127">
        <v>10</v>
      </c>
      <c r="T38" s="127"/>
      <c r="U38" s="127">
        <v>18</v>
      </c>
      <c r="V38" s="127"/>
      <c r="W38" s="128">
        <v>3</v>
      </c>
      <c r="X38" s="123"/>
      <c r="Y38" s="123"/>
      <c r="Z38" s="123"/>
      <c r="AA38" s="123"/>
      <c r="AB38" s="109"/>
      <c r="AC38" s="123"/>
      <c r="AD38" s="123"/>
      <c r="AE38" s="123"/>
      <c r="AF38" s="123"/>
      <c r="AG38" s="109"/>
      <c r="AH38" s="121"/>
      <c r="AI38" s="121"/>
      <c r="AJ38" s="121"/>
      <c r="AK38" s="121"/>
      <c r="AL38" s="112"/>
      <c r="AM38" s="115">
        <f>AN38+AO38+AP38+AQ38</f>
        <v>28</v>
      </c>
      <c r="AN38" s="116">
        <f t="shared" si="10"/>
        <v>10</v>
      </c>
      <c r="AO38" s="116">
        <f t="shared" si="11"/>
        <v>0</v>
      </c>
      <c r="AP38" s="116">
        <f t="shared" si="12"/>
        <v>18</v>
      </c>
      <c r="AQ38" s="116">
        <f t="shared" si="13"/>
        <v>0</v>
      </c>
      <c r="AR38" s="117">
        <f t="shared" ref="AR38:AR40" si="18">H38+M38+R38+W38+AB38+AG38+AL38</f>
        <v>3</v>
      </c>
    </row>
    <row r="39" spans="1:44" ht="20.100000000000001" customHeight="1">
      <c r="A39" s="157">
        <v>13</v>
      </c>
      <c r="B39" s="130" t="s">
        <v>68</v>
      </c>
      <c r="C39" s="156" t="s">
        <v>69</v>
      </c>
      <c r="D39" s="108"/>
      <c r="E39" s="108"/>
      <c r="F39" s="108"/>
      <c r="G39" s="108"/>
      <c r="H39" s="109"/>
      <c r="I39" s="108"/>
      <c r="J39" s="108"/>
      <c r="K39" s="108"/>
      <c r="L39" s="108"/>
      <c r="M39" s="109"/>
      <c r="N39" s="127"/>
      <c r="O39" s="127"/>
      <c r="P39" s="127"/>
      <c r="Q39" s="127"/>
      <c r="R39" s="128"/>
      <c r="S39" s="127"/>
      <c r="T39" s="127"/>
      <c r="U39" s="127"/>
      <c r="V39" s="127"/>
      <c r="W39" s="128"/>
      <c r="X39" s="123">
        <v>10</v>
      </c>
      <c r="Y39" s="123"/>
      <c r="Z39" s="123">
        <v>18</v>
      </c>
      <c r="AA39" s="123">
        <v>10</v>
      </c>
      <c r="AB39" s="109">
        <v>4</v>
      </c>
      <c r="AC39" s="123"/>
      <c r="AD39" s="123"/>
      <c r="AE39" s="123"/>
      <c r="AF39" s="123"/>
      <c r="AG39" s="109"/>
      <c r="AH39" s="121"/>
      <c r="AI39" s="121"/>
      <c r="AJ39" s="121"/>
      <c r="AK39" s="121"/>
      <c r="AL39" s="112"/>
      <c r="AM39" s="115">
        <f>AN39+AO39+AP39+AQ39</f>
        <v>38</v>
      </c>
      <c r="AN39" s="116">
        <f t="shared" si="10"/>
        <v>10</v>
      </c>
      <c r="AO39" s="116">
        <f t="shared" si="11"/>
        <v>0</v>
      </c>
      <c r="AP39" s="116">
        <f t="shared" si="12"/>
        <v>18</v>
      </c>
      <c r="AQ39" s="116">
        <f t="shared" si="13"/>
        <v>10</v>
      </c>
      <c r="AR39" s="117">
        <f t="shared" si="18"/>
        <v>4</v>
      </c>
    </row>
    <row r="40" spans="1:44" ht="20.100000000000001" customHeight="1">
      <c r="A40" s="157">
        <v>14</v>
      </c>
      <c r="B40" s="120" t="s">
        <v>70</v>
      </c>
      <c r="C40" s="156" t="s">
        <v>51</v>
      </c>
      <c r="D40" s="108"/>
      <c r="E40" s="108"/>
      <c r="F40" s="108"/>
      <c r="G40" s="108"/>
      <c r="H40" s="109"/>
      <c r="I40" s="108"/>
      <c r="J40" s="108"/>
      <c r="K40" s="108"/>
      <c r="L40" s="108"/>
      <c r="M40" s="109"/>
      <c r="N40" s="127"/>
      <c r="O40" s="127"/>
      <c r="P40" s="127"/>
      <c r="Q40" s="127"/>
      <c r="R40" s="128"/>
      <c r="S40" s="127"/>
      <c r="T40" s="127"/>
      <c r="U40" s="127"/>
      <c r="V40" s="127"/>
      <c r="W40" s="128"/>
      <c r="X40" s="123"/>
      <c r="Y40" s="123"/>
      <c r="Z40" s="123"/>
      <c r="AA40" s="123"/>
      <c r="AB40" s="109"/>
      <c r="AC40" s="123">
        <v>15</v>
      </c>
      <c r="AD40" s="123"/>
      <c r="AE40" s="123">
        <v>18</v>
      </c>
      <c r="AF40" s="123"/>
      <c r="AG40" s="109">
        <v>4</v>
      </c>
      <c r="AH40" s="121"/>
      <c r="AI40" s="121"/>
      <c r="AJ40" s="121"/>
      <c r="AK40" s="121"/>
      <c r="AL40" s="112"/>
      <c r="AM40" s="115">
        <f>AN40+AO40+AP40+AQ40</f>
        <v>33</v>
      </c>
      <c r="AN40" s="116">
        <f t="shared" si="10"/>
        <v>15</v>
      </c>
      <c r="AO40" s="116">
        <f t="shared" si="11"/>
        <v>0</v>
      </c>
      <c r="AP40" s="116">
        <f t="shared" si="12"/>
        <v>18</v>
      </c>
      <c r="AQ40" s="116">
        <f t="shared" si="13"/>
        <v>0</v>
      </c>
      <c r="AR40" s="117">
        <f t="shared" si="18"/>
        <v>4</v>
      </c>
    </row>
    <row r="41" spans="1:44" ht="20.100000000000001" customHeight="1">
      <c r="A41" s="157">
        <v>15</v>
      </c>
      <c r="B41" s="120" t="s">
        <v>71</v>
      </c>
      <c r="C41" s="156" t="s">
        <v>51</v>
      </c>
      <c r="D41" s="108"/>
      <c r="E41" s="108"/>
      <c r="F41" s="108"/>
      <c r="G41" s="108"/>
      <c r="H41" s="109"/>
      <c r="I41" s="108"/>
      <c r="J41" s="108"/>
      <c r="K41" s="108"/>
      <c r="L41" s="108"/>
      <c r="M41" s="109"/>
      <c r="N41" s="127"/>
      <c r="O41" s="127"/>
      <c r="P41" s="127"/>
      <c r="Q41" s="127"/>
      <c r="R41" s="128"/>
      <c r="S41" s="127"/>
      <c r="T41" s="127"/>
      <c r="U41" s="127"/>
      <c r="V41" s="127"/>
      <c r="W41" s="128"/>
      <c r="X41" s="123"/>
      <c r="Y41" s="123"/>
      <c r="Z41" s="123"/>
      <c r="AA41" s="123"/>
      <c r="AB41" s="109"/>
      <c r="AC41" s="123">
        <v>15</v>
      </c>
      <c r="AD41" s="123"/>
      <c r="AE41" s="123">
        <v>10</v>
      </c>
      <c r="AF41" s="123">
        <v>10</v>
      </c>
      <c r="AG41" s="109">
        <v>5</v>
      </c>
      <c r="AH41" s="121"/>
      <c r="AI41" s="121"/>
      <c r="AJ41" s="121"/>
      <c r="AK41" s="121"/>
      <c r="AL41" s="112"/>
      <c r="AM41" s="115">
        <f t="shared" ref="AM41" si="19">AN41+AO41+AP41+AQ41</f>
        <v>35</v>
      </c>
      <c r="AN41" s="116">
        <f t="shared" si="10"/>
        <v>15</v>
      </c>
      <c r="AO41" s="116">
        <f t="shared" si="11"/>
        <v>0</v>
      </c>
      <c r="AP41" s="116">
        <f t="shared" si="12"/>
        <v>10</v>
      </c>
      <c r="AQ41" s="116">
        <f t="shared" si="13"/>
        <v>10</v>
      </c>
      <c r="AR41" s="117">
        <f t="shared" ref="AR41" si="20">H41+M41+R41+W41+AB41+AG41+AL41</f>
        <v>5</v>
      </c>
    </row>
    <row r="42" spans="1:44" ht="20.100000000000001" customHeight="1">
      <c r="A42" s="157">
        <v>16</v>
      </c>
      <c r="B42" s="159" t="s">
        <v>72</v>
      </c>
      <c r="C42" s="156" t="s">
        <v>73</v>
      </c>
      <c r="D42" s="108"/>
      <c r="E42" s="108"/>
      <c r="F42" s="108"/>
      <c r="G42" s="108"/>
      <c r="H42" s="109"/>
      <c r="I42" s="108"/>
      <c r="J42" s="108"/>
      <c r="K42" s="108"/>
      <c r="L42" s="108"/>
      <c r="M42" s="109"/>
      <c r="N42" s="127"/>
      <c r="O42" s="127"/>
      <c r="P42" s="127"/>
      <c r="Q42" s="127"/>
      <c r="R42" s="128"/>
      <c r="S42" s="127"/>
      <c r="T42" s="127"/>
      <c r="U42" s="127"/>
      <c r="V42" s="127"/>
      <c r="W42" s="128"/>
      <c r="X42" s="123"/>
      <c r="Y42" s="123"/>
      <c r="Z42" s="123"/>
      <c r="AA42" s="123"/>
      <c r="AB42" s="109"/>
      <c r="AC42" s="123"/>
      <c r="AD42" s="123"/>
      <c r="AE42" s="123"/>
      <c r="AF42" s="123"/>
      <c r="AG42" s="109"/>
      <c r="AH42" s="121">
        <v>10</v>
      </c>
      <c r="AI42" s="121"/>
      <c r="AJ42" s="121">
        <v>18</v>
      </c>
      <c r="AK42" s="121"/>
      <c r="AL42" s="112">
        <v>3</v>
      </c>
      <c r="AM42" s="115">
        <f t="shared" ref="AM42:AM45" si="21">AN42+AO42+AP42+AQ42</f>
        <v>28</v>
      </c>
      <c r="AN42" s="116">
        <f t="shared" si="10"/>
        <v>10</v>
      </c>
      <c r="AO42" s="116">
        <f t="shared" si="11"/>
        <v>0</v>
      </c>
      <c r="AP42" s="116">
        <f t="shared" si="12"/>
        <v>18</v>
      </c>
      <c r="AQ42" s="116">
        <f t="shared" si="13"/>
        <v>0</v>
      </c>
      <c r="AR42" s="117">
        <f t="shared" ref="AR42:AR43" si="22">H42+M42+R42+W42+AB42+AG42+AL42</f>
        <v>3</v>
      </c>
    </row>
    <row r="43" spans="1:44" ht="20.100000000000001" customHeight="1">
      <c r="A43" s="157">
        <v>17</v>
      </c>
      <c r="B43" s="120" t="s">
        <v>74</v>
      </c>
      <c r="C43" s="156" t="s">
        <v>73</v>
      </c>
      <c r="D43" s="108"/>
      <c r="E43" s="108"/>
      <c r="F43" s="108"/>
      <c r="G43" s="108"/>
      <c r="H43" s="109"/>
      <c r="I43" s="108"/>
      <c r="J43" s="108"/>
      <c r="K43" s="108"/>
      <c r="L43" s="108"/>
      <c r="M43" s="109"/>
      <c r="N43" s="127"/>
      <c r="O43" s="127"/>
      <c r="P43" s="127"/>
      <c r="Q43" s="127"/>
      <c r="R43" s="128"/>
      <c r="S43" s="127"/>
      <c r="T43" s="127"/>
      <c r="U43" s="127"/>
      <c r="V43" s="127"/>
      <c r="W43" s="128"/>
      <c r="X43" s="123"/>
      <c r="Y43" s="123"/>
      <c r="Z43" s="123"/>
      <c r="AA43" s="123"/>
      <c r="AB43" s="109"/>
      <c r="AC43" s="123"/>
      <c r="AD43" s="123"/>
      <c r="AE43" s="123"/>
      <c r="AF43" s="123"/>
      <c r="AG43" s="109"/>
      <c r="AH43" s="121">
        <v>15</v>
      </c>
      <c r="AI43" s="121"/>
      <c r="AJ43" s="121"/>
      <c r="AK43" s="121">
        <v>18</v>
      </c>
      <c r="AL43" s="112">
        <v>4</v>
      </c>
      <c r="AM43" s="115">
        <f t="shared" si="21"/>
        <v>33</v>
      </c>
      <c r="AN43" s="116">
        <f t="shared" si="10"/>
        <v>15</v>
      </c>
      <c r="AO43" s="116">
        <f t="shared" si="11"/>
        <v>0</v>
      </c>
      <c r="AP43" s="116">
        <f t="shared" si="12"/>
        <v>0</v>
      </c>
      <c r="AQ43" s="116">
        <f t="shared" si="13"/>
        <v>18</v>
      </c>
      <c r="AR43" s="117">
        <f t="shared" si="22"/>
        <v>4</v>
      </c>
    </row>
    <row r="44" spans="1:44" ht="12" customHeight="1">
      <c r="A44" s="184" t="s">
        <v>75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31">
        <f t="shared" ref="AM44:AR44" si="23">AM45</f>
        <v>552</v>
      </c>
      <c r="AN44" s="131">
        <f t="shared" si="23"/>
        <v>180</v>
      </c>
      <c r="AO44" s="131">
        <f t="shared" si="23"/>
        <v>10</v>
      </c>
      <c r="AP44" s="131">
        <f t="shared" si="23"/>
        <v>244</v>
      </c>
      <c r="AQ44" s="131">
        <f t="shared" si="23"/>
        <v>118</v>
      </c>
      <c r="AR44" s="132">
        <f t="shared" si="23"/>
        <v>63</v>
      </c>
    </row>
    <row r="45" spans="1:44" ht="20.100000000000001" customHeight="1">
      <c r="A45" s="157">
        <v>1</v>
      </c>
      <c r="B45" s="133" t="s">
        <v>76</v>
      </c>
      <c r="C45" s="156"/>
      <c r="D45" s="108"/>
      <c r="E45" s="108"/>
      <c r="F45" s="108"/>
      <c r="G45" s="108"/>
      <c r="H45" s="109"/>
      <c r="I45" s="108"/>
      <c r="J45" s="108"/>
      <c r="K45" s="108"/>
      <c r="L45" s="108"/>
      <c r="M45" s="109"/>
      <c r="N45" s="127">
        <f>TA!N28</f>
        <v>25</v>
      </c>
      <c r="O45" s="127">
        <f>TA!O28</f>
        <v>0</v>
      </c>
      <c r="P45" s="127">
        <f>TA!P28</f>
        <v>36</v>
      </c>
      <c r="Q45" s="127">
        <f>TA!Q28</f>
        <v>18</v>
      </c>
      <c r="R45" s="128">
        <f>TA!R28</f>
        <v>9</v>
      </c>
      <c r="S45" s="127">
        <f>TA!S28</f>
        <v>40</v>
      </c>
      <c r="T45" s="127">
        <f>TA!T28</f>
        <v>0</v>
      </c>
      <c r="U45" s="127">
        <f>TA!U28</f>
        <v>54</v>
      </c>
      <c r="V45" s="127">
        <f>TA!V28</f>
        <v>18</v>
      </c>
      <c r="W45" s="128">
        <f>TA!W28</f>
        <v>13</v>
      </c>
      <c r="X45" s="123">
        <f>TA!X28</f>
        <v>40</v>
      </c>
      <c r="Y45" s="123">
        <f>TA!Y28</f>
        <v>0</v>
      </c>
      <c r="Z45" s="123">
        <f>TA!Z28</f>
        <v>54</v>
      </c>
      <c r="AA45" s="123">
        <f>TA!AA28</f>
        <v>28</v>
      </c>
      <c r="AB45" s="109">
        <f>TA!AB28</f>
        <v>14</v>
      </c>
      <c r="AC45" s="123">
        <f>TA!AC28</f>
        <v>40</v>
      </c>
      <c r="AD45" s="123">
        <f>TA!AD28</f>
        <v>0</v>
      </c>
      <c r="AE45" s="123">
        <f>TA!AE28</f>
        <v>54</v>
      </c>
      <c r="AF45" s="123">
        <f>TA!AF28</f>
        <v>18</v>
      </c>
      <c r="AG45" s="109">
        <f>TA!AG28</f>
        <v>13</v>
      </c>
      <c r="AH45" s="121">
        <f>TA!AH28</f>
        <v>35</v>
      </c>
      <c r="AI45" s="121">
        <f>TA!AI28</f>
        <v>10</v>
      </c>
      <c r="AJ45" s="121">
        <f>TA!AJ28</f>
        <v>46</v>
      </c>
      <c r="AK45" s="121">
        <f>TA!AK28</f>
        <v>36</v>
      </c>
      <c r="AL45" s="112">
        <f>TA!AL28</f>
        <v>14</v>
      </c>
      <c r="AM45" s="115">
        <f t="shared" si="21"/>
        <v>552</v>
      </c>
      <c r="AN45" s="116">
        <f t="shared" ref="AN45" si="24">D45+I45+N45+S45+X45+AC45+AH45</f>
        <v>180</v>
      </c>
      <c r="AO45" s="116">
        <f t="shared" ref="AO45" si="25">E45+J45+O45+T45+Y45+AD45+AI45</f>
        <v>10</v>
      </c>
      <c r="AP45" s="116">
        <f t="shared" ref="AP45" si="26">F45+K45+P45+U45+Z45+AE45+AJ45</f>
        <v>244</v>
      </c>
      <c r="AQ45" s="116">
        <f t="shared" ref="AQ45" si="27">G45+L45+Q45+V45+AA45+AF45+AK45</f>
        <v>118</v>
      </c>
      <c r="AR45" s="117">
        <f t="shared" ref="AR45" si="28">H45+M45+R45+W45+AB45+AG45+AL45</f>
        <v>63</v>
      </c>
    </row>
    <row r="46" spans="1:44" ht="13.5" customHeight="1">
      <c r="A46" s="184" t="s">
        <v>77</v>
      </c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04">
        <f>AM47+AM50</f>
        <v>54</v>
      </c>
      <c r="AN46" s="134">
        <f>SUM(AN47:AN50)</f>
        <v>0</v>
      </c>
      <c r="AO46" s="134">
        <f>SUM(AO47:AO50)</f>
        <v>0</v>
      </c>
      <c r="AP46" s="134">
        <f>SUM(AP47:AP50)</f>
        <v>0</v>
      </c>
      <c r="AQ46" s="134">
        <f>SUM(AQ47:AQ50)</f>
        <v>54</v>
      </c>
      <c r="AR46" s="135">
        <f>SUM(AR47:AR50)</f>
        <v>49</v>
      </c>
    </row>
    <row r="47" spans="1:44" ht="16.5" customHeight="1">
      <c r="A47" s="156">
        <v>1</v>
      </c>
      <c r="B47" s="107" t="s">
        <v>78</v>
      </c>
      <c r="C47" s="157" t="s">
        <v>79</v>
      </c>
      <c r="D47" s="108"/>
      <c r="E47" s="108"/>
      <c r="F47" s="108"/>
      <c r="G47" s="108"/>
      <c r="H47" s="109"/>
      <c r="I47" s="108"/>
      <c r="J47" s="108"/>
      <c r="K47" s="108"/>
      <c r="L47" s="108"/>
      <c r="M47" s="109"/>
      <c r="N47" s="110"/>
      <c r="O47" s="110"/>
      <c r="P47" s="110"/>
      <c r="Q47" s="110"/>
      <c r="R47" s="112"/>
      <c r="S47" s="110"/>
      <c r="T47" s="110"/>
      <c r="U47" s="110"/>
      <c r="V47" s="110"/>
      <c r="W47" s="112"/>
      <c r="X47" s="126"/>
      <c r="Y47" s="126"/>
      <c r="Z47" s="126"/>
      <c r="AA47" s="126">
        <v>18</v>
      </c>
      <c r="AB47" s="112">
        <v>2</v>
      </c>
      <c r="AC47" s="123"/>
      <c r="AD47" s="123"/>
      <c r="AE47" s="123"/>
      <c r="AF47" s="123">
        <v>18</v>
      </c>
      <c r="AG47" s="112">
        <v>2</v>
      </c>
      <c r="AH47" s="121"/>
      <c r="AI47" s="121"/>
      <c r="AJ47" s="121"/>
      <c r="AK47" s="121">
        <v>18</v>
      </c>
      <c r="AL47" s="112">
        <v>9</v>
      </c>
      <c r="AM47" s="115">
        <f>AN47+AO47+AQ47</f>
        <v>54</v>
      </c>
      <c r="AN47" s="116">
        <f t="shared" ref="AN47:AR50" si="29">D47+I47+N47+S47+X47+AC47+AH47</f>
        <v>0</v>
      </c>
      <c r="AO47" s="116">
        <f t="shared" si="29"/>
        <v>0</v>
      </c>
      <c r="AP47" s="116">
        <f t="shared" si="29"/>
        <v>0</v>
      </c>
      <c r="AQ47" s="116">
        <f t="shared" si="29"/>
        <v>54</v>
      </c>
      <c r="AR47" s="117">
        <f t="shared" si="29"/>
        <v>13</v>
      </c>
    </row>
    <row r="48" spans="1:44" ht="15" customHeight="1">
      <c r="A48" s="156">
        <v>2</v>
      </c>
      <c r="B48" s="107" t="s">
        <v>80</v>
      </c>
      <c r="C48" s="157" t="s">
        <v>43</v>
      </c>
      <c r="D48" s="175">
        <v>12</v>
      </c>
      <c r="E48" s="175"/>
      <c r="F48" s="175"/>
      <c r="G48" s="175"/>
      <c r="H48" s="175"/>
      <c r="I48" s="175"/>
      <c r="J48" s="175"/>
      <c r="K48" s="175"/>
      <c r="L48" s="175"/>
      <c r="M48" s="175"/>
      <c r="N48" s="176">
        <v>0</v>
      </c>
      <c r="O48" s="176"/>
      <c r="P48" s="176"/>
      <c r="Q48" s="176"/>
      <c r="R48" s="176"/>
      <c r="S48" s="176"/>
      <c r="T48" s="176"/>
      <c r="U48" s="176"/>
      <c r="V48" s="176"/>
      <c r="W48" s="176"/>
      <c r="X48" s="176">
        <v>0</v>
      </c>
      <c r="Y48" s="176"/>
      <c r="Z48" s="176"/>
      <c r="AA48" s="176"/>
      <c r="AB48" s="176"/>
      <c r="AC48" s="176"/>
      <c r="AD48" s="176"/>
      <c r="AE48" s="176"/>
      <c r="AF48" s="176"/>
      <c r="AG48" s="176"/>
      <c r="AH48" s="176">
        <v>0</v>
      </c>
      <c r="AI48" s="176"/>
      <c r="AJ48" s="176"/>
      <c r="AK48" s="176"/>
      <c r="AL48" s="176"/>
      <c r="AM48" s="115">
        <f t="shared" ref="AM48:AM50" si="30">AN48+AO48+AQ48</f>
        <v>0</v>
      </c>
      <c r="AN48" s="116">
        <v>0</v>
      </c>
      <c r="AO48" s="116">
        <f t="shared" si="29"/>
        <v>0</v>
      </c>
      <c r="AP48" s="116">
        <f t="shared" si="29"/>
        <v>0</v>
      </c>
      <c r="AQ48" s="116">
        <f t="shared" si="29"/>
        <v>0</v>
      </c>
      <c r="AR48" s="117">
        <v>12</v>
      </c>
    </row>
    <row r="49" spans="1:44" ht="14.25" customHeight="1">
      <c r="A49" s="156">
        <v>3</v>
      </c>
      <c r="B49" s="107" t="s">
        <v>81</v>
      </c>
      <c r="C49" s="157" t="s">
        <v>46</v>
      </c>
      <c r="D49" s="175">
        <v>0</v>
      </c>
      <c r="E49" s="175"/>
      <c r="F49" s="175"/>
      <c r="G49" s="175"/>
      <c r="H49" s="175"/>
      <c r="I49" s="175"/>
      <c r="J49" s="175"/>
      <c r="K49" s="175"/>
      <c r="L49" s="175"/>
      <c r="M49" s="175"/>
      <c r="N49" s="176">
        <v>12</v>
      </c>
      <c r="O49" s="176"/>
      <c r="P49" s="176"/>
      <c r="Q49" s="176"/>
      <c r="R49" s="176"/>
      <c r="S49" s="176"/>
      <c r="T49" s="176"/>
      <c r="U49" s="176"/>
      <c r="V49" s="176"/>
      <c r="W49" s="176"/>
      <c r="X49" s="176">
        <v>0</v>
      </c>
      <c r="Y49" s="176"/>
      <c r="Z49" s="176"/>
      <c r="AA49" s="176"/>
      <c r="AB49" s="176"/>
      <c r="AC49" s="176"/>
      <c r="AD49" s="176"/>
      <c r="AE49" s="176"/>
      <c r="AF49" s="176"/>
      <c r="AG49" s="176"/>
      <c r="AH49" s="176">
        <v>0</v>
      </c>
      <c r="AI49" s="176"/>
      <c r="AJ49" s="176"/>
      <c r="AK49" s="176"/>
      <c r="AL49" s="176"/>
      <c r="AM49" s="115">
        <f t="shared" si="30"/>
        <v>0</v>
      </c>
      <c r="AN49" s="116">
        <v>0</v>
      </c>
      <c r="AO49" s="116">
        <f t="shared" si="29"/>
        <v>0</v>
      </c>
      <c r="AP49" s="116">
        <f t="shared" si="29"/>
        <v>0</v>
      </c>
      <c r="AQ49" s="116">
        <f t="shared" si="29"/>
        <v>0</v>
      </c>
      <c r="AR49" s="117">
        <v>12</v>
      </c>
    </row>
    <row r="50" spans="1:44" ht="12" customHeight="1">
      <c r="A50" s="156">
        <v>4</v>
      </c>
      <c r="B50" s="107" t="s">
        <v>82</v>
      </c>
      <c r="C50" s="157" t="s">
        <v>51</v>
      </c>
      <c r="D50" s="175">
        <v>0</v>
      </c>
      <c r="E50" s="175"/>
      <c r="F50" s="175"/>
      <c r="G50" s="175"/>
      <c r="H50" s="175"/>
      <c r="I50" s="175"/>
      <c r="J50" s="175"/>
      <c r="K50" s="175"/>
      <c r="L50" s="175"/>
      <c r="M50" s="175"/>
      <c r="N50" s="176">
        <v>0</v>
      </c>
      <c r="O50" s="176"/>
      <c r="P50" s="176"/>
      <c r="Q50" s="176"/>
      <c r="R50" s="176"/>
      <c r="S50" s="176"/>
      <c r="T50" s="176"/>
      <c r="U50" s="176"/>
      <c r="V50" s="176"/>
      <c r="W50" s="176"/>
      <c r="X50" s="176">
        <v>12</v>
      </c>
      <c r="Y50" s="176"/>
      <c r="Z50" s="176"/>
      <c r="AA50" s="176"/>
      <c r="AB50" s="176"/>
      <c r="AC50" s="176"/>
      <c r="AD50" s="176"/>
      <c r="AE50" s="176"/>
      <c r="AF50" s="176"/>
      <c r="AG50" s="176"/>
      <c r="AH50" s="176">
        <v>0</v>
      </c>
      <c r="AI50" s="176"/>
      <c r="AJ50" s="176"/>
      <c r="AK50" s="176"/>
      <c r="AL50" s="176"/>
      <c r="AM50" s="115">
        <f t="shared" si="30"/>
        <v>0</v>
      </c>
      <c r="AN50" s="116">
        <v>0</v>
      </c>
      <c r="AO50" s="116">
        <f t="shared" si="29"/>
        <v>0</v>
      </c>
      <c r="AP50" s="116">
        <f t="shared" si="29"/>
        <v>0</v>
      </c>
      <c r="AQ50" s="116">
        <f t="shared" si="29"/>
        <v>0</v>
      </c>
      <c r="AR50" s="117">
        <v>12</v>
      </c>
    </row>
    <row r="51" spans="1:44" ht="20.100000000000001" customHeight="1">
      <c r="A51" s="173" t="s">
        <v>83</v>
      </c>
      <c r="B51" s="173"/>
      <c r="C51" s="173"/>
      <c r="D51" s="136">
        <f>SUM(D14:D47)</f>
        <v>79</v>
      </c>
      <c r="E51" s="136">
        <f>SUM(E14:E47)</f>
        <v>48</v>
      </c>
      <c r="F51" s="136">
        <f>SUM(F14:F47)</f>
        <v>108</v>
      </c>
      <c r="G51" s="136">
        <f>SUM(G14:G47)</f>
        <v>0</v>
      </c>
      <c r="H51" s="174">
        <f>SUM(H14:H50)</f>
        <v>26</v>
      </c>
      <c r="I51" s="136">
        <f>SUM(I14:I47)</f>
        <v>60</v>
      </c>
      <c r="J51" s="136">
        <f>SUM(J14:J47)</f>
        <v>56</v>
      </c>
      <c r="K51" s="136">
        <f>SUM(K14:K47)</f>
        <v>64</v>
      </c>
      <c r="L51" s="136">
        <f>SUM(L14:L47)</f>
        <v>20</v>
      </c>
      <c r="M51" s="174">
        <f>SUM(M14:M50)</f>
        <v>22</v>
      </c>
      <c r="N51" s="137">
        <f>SUM(N14:N47)</f>
        <v>65</v>
      </c>
      <c r="O51" s="137">
        <f>SUM(O14:O47)</f>
        <v>36</v>
      </c>
      <c r="P51" s="137">
        <f>SUM(P14:P47)</f>
        <v>72</v>
      </c>
      <c r="Q51" s="137">
        <f>SUM(Q14:Q47)</f>
        <v>28</v>
      </c>
      <c r="R51" s="174">
        <f>SUM(R14:R50)</f>
        <v>23</v>
      </c>
      <c r="S51" s="137">
        <f>SUM(S14:S47)</f>
        <v>75</v>
      </c>
      <c r="T51" s="137">
        <f>SUM(T14:T47)</f>
        <v>36</v>
      </c>
      <c r="U51" s="137">
        <f>SUM(U14:U47)</f>
        <v>90</v>
      </c>
      <c r="V51" s="137">
        <f>SUM(V14:V47)</f>
        <v>18</v>
      </c>
      <c r="W51" s="174">
        <f>SUM(W14:W50)</f>
        <v>25</v>
      </c>
      <c r="X51" s="138">
        <f>SUM(X14:X47)</f>
        <v>60</v>
      </c>
      <c r="Y51" s="138">
        <f>SUM(Y14:Y47)</f>
        <v>18</v>
      </c>
      <c r="Z51" s="138">
        <f>SUM(Z14:Z47)</f>
        <v>72</v>
      </c>
      <c r="AA51" s="138">
        <f>SUM(AA14:AA47)</f>
        <v>56</v>
      </c>
      <c r="AB51" s="174">
        <f>SUM(AB14:AB50)</f>
        <v>23</v>
      </c>
      <c r="AC51" s="138">
        <f>SUM(AC14:AC47)</f>
        <v>80</v>
      </c>
      <c r="AD51" s="138">
        <f>SUM(AD14:AD47)</f>
        <v>0</v>
      </c>
      <c r="AE51" s="138">
        <f>SUM(AE14:AE47)</f>
        <v>82</v>
      </c>
      <c r="AF51" s="138">
        <f>SUM(AF14:AF47)</f>
        <v>46</v>
      </c>
      <c r="AG51" s="174">
        <f>SUM(AG14:AG50)</f>
        <v>25</v>
      </c>
      <c r="AH51" s="139">
        <f>SUM(AH14:AH47)</f>
        <v>60</v>
      </c>
      <c r="AI51" s="139">
        <f>SUM(AI14:AI47)</f>
        <v>10</v>
      </c>
      <c r="AJ51" s="139">
        <f>SUM(AJ14:AJ47)</f>
        <v>64</v>
      </c>
      <c r="AK51" s="139">
        <f>SUM(AK14:AK47)</f>
        <v>72</v>
      </c>
      <c r="AL51" s="174">
        <f>SUM(AL14:AL50)</f>
        <v>30</v>
      </c>
      <c r="AM51" s="131">
        <f t="shared" ref="AM51:AR51" si="31">AM46+AM44+AM26+AM13</f>
        <v>1475</v>
      </c>
      <c r="AN51" s="131">
        <f t="shared" si="31"/>
        <v>479</v>
      </c>
      <c r="AO51" s="131">
        <f t="shared" si="31"/>
        <v>204</v>
      </c>
      <c r="AP51" s="131">
        <f t="shared" si="31"/>
        <v>552</v>
      </c>
      <c r="AQ51" s="131">
        <f t="shared" si="31"/>
        <v>240</v>
      </c>
      <c r="AR51" s="177">
        <f t="shared" si="31"/>
        <v>210</v>
      </c>
    </row>
    <row r="52" spans="1:44" ht="15.75" customHeight="1">
      <c r="A52" s="173"/>
      <c r="B52" s="173"/>
      <c r="C52" s="173"/>
      <c r="D52" s="178">
        <f>SUM(D51:G51)</f>
        <v>235</v>
      </c>
      <c r="E52" s="178"/>
      <c r="F52" s="178"/>
      <c r="G52" s="178"/>
      <c r="H52" s="174"/>
      <c r="I52" s="178">
        <f>SUM(I51:L51)</f>
        <v>200</v>
      </c>
      <c r="J52" s="178"/>
      <c r="K52" s="178"/>
      <c r="L52" s="178"/>
      <c r="M52" s="174"/>
      <c r="N52" s="179">
        <f>SUM(N51:Q51)</f>
        <v>201</v>
      </c>
      <c r="O52" s="179"/>
      <c r="P52" s="179"/>
      <c r="Q52" s="179"/>
      <c r="R52" s="174"/>
      <c r="S52" s="179">
        <f>SUM(S51:V51)</f>
        <v>219</v>
      </c>
      <c r="T52" s="179"/>
      <c r="U52" s="179"/>
      <c r="V52" s="179"/>
      <c r="W52" s="174"/>
      <c r="X52" s="180">
        <f>SUM(X51:AA51)</f>
        <v>206</v>
      </c>
      <c r="Y52" s="180"/>
      <c r="Z52" s="180"/>
      <c r="AA52" s="180"/>
      <c r="AB52" s="174"/>
      <c r="AC52" s="180">
        <f>SUM(AC51:AF51)</f>
        <v>208</v>
      </c>
      <c r="AD52" s="180"/>
      <c r="AE52" s="180"/>
      <c r="AF52" s="180"/>
      <c r="AG52" s="174"/>
      <c r="AH52" s="181">
        <f>SUM(AH51:AK51)</f>
        <v>206</v>
      </c>
      <c r="AI52" s="181"/>
      <c r="AJ52" s="181"/>
      <c r="AK52" s="181"/>
      <c r="AL52" s="174"/>
      <c r="AM52" s="182">
        <f>AM46+AM44+AM26+AM13</f>
        <v>1475</v>
      </c>
      <c r="AN52" s="182"/>
      <c r="AO52" s="182"/>
      <c r="AP52" s="182"/>
      <c r="AQ52" s="182"/>
      <c r="AR52" s="177" t="e">
        <f>#REF!+AR14+AR31+#REF!+AR47</f>
        <v>#REF!</v>
      </c>
    </row>
    <row r="53" spans="1:44" ht="20.100000000000001" customHeight="1">
      <c r="A53" s="173"/>
      <c r="B53" s="173"/>
      <c r="C53" s="173"/>
      <c r="D53" s="183">
        <f>I52+D52</f>
        <v>435</v>
      </c>
      <c r="E53" s="183"/>
      <c r="F53" s="183"/>
      <c r="G53" s="183"/>
      <c r="H53" s="183"/>
      <c r="I53" s="183"/>
      <c r="J53" s="183"/>
      <c r="K53" s="183"/>
      <c r="L53" s="183"/>
      <c r="M53" s="140">
        <f>H51+D48+M51</f>
        <v>60</v>
      </c>
      <c r="N53" s="183">
        <f>N52+S52</f>
        <v>420</v>
      </c>
      <c r="O53" s="183"/>
      <c r="P53" s="183"/>
      <c r="Q53" s="183"/>
      <c r="R53" s="183"/>
      <c r="S53" s="183"/>
      <c r="T53" s="183"/>
      <c r="U53" s="183"/>
      <c r="V53" s="183"/>
      <c r="W53" s="140">
        <f>R51+N49+W51</f>
        <v>60</v>
      </c>
      <c r="X53" s="183">
        <f>X52+AC52</f>
        <v>414</v>
      </c>
      <c r="Y53" s="183"/>
      <c r="Z53" s="183"/>
      <c r="AA53" s="183"/>
      <c r="AB53" s="183"/>
      <c r="AC53" s="183"/>
      <c r="AD53" s="183"/>
      <c r="AE53" s="183"/>
      <c r="AF53" s="183"/>
      <c r="AG53" s="140">
        <f>X50+AB51+AG51</f>
        <v>60</v>
      </c>
      <c r="AH53" s="183">
        <f>AH52</f>
        <v>206</v>
      </c>
      <c r="AI53" s="183"/>
      <c r="AJ53" s="183"/>
      <c r="AK53" s="183"/>
      <c r="AL53" s="140">
        <f>AH50+AL51</f>
        <v>30</v>
      </c>
      <c r="AM53" s="182"/>
      <c r="AN53" s="182"/>
      <c r="AO53" s="182"/>
      <c r="AP53" s="182"/>
      <c r="AQ53" s="182"/>
      <c r="AR53" s="177" t="e">
        <f>#REF!+AR24+AR35+AR46+#REF!</f>
        <v>#REF!</v>
      </c>
    </row>
    <row r="54" spans="1:44" ht="15" customHeight="1">
      <c r="B54" s="155"/>
      <c r="D54" s="141"/>
      <c r="E54" s="141"/>
      <c r="F54" s="141"/>
      <c r="G54" s="141"/>
      <c r="H54" s="142"/>
      <c r="I54" s="141"/>
      <c r="J54" s="141"/>
      <c r="K54" s="141"/>
      <c r="L54" s="141"/>
      <c r="M54" s="143"/>
      <c r="N54" s="141"/>
      <c r="O54" s="141"/>
      <c r="P54" s="141"/>
      <c r="Q54" s="141"/>
      <c r="R54" s="142"/>
      <c r="S54" s="141"/>
      <c r="T54" s="141"/>
      <c r="U54" s="141"/>
      <c r="V54" s="141"/>
      <c r="W54" s="143"/>
      <c r="X54" s="141"/>
      <c r="Y54" s="141"/>
      <c r="Z54" s="141"/>
      <c r="AA54" s="141"/>
      <c r="AB54" s="142"/>
      <c r="AC54" s="141"/>
      <c r="AD54" s="141"/>
      <c r="AE54" s="141"/>
      <c r="AF54" s="141"/>
      <c r="AG54" s="143"/>
      <c r="AH54" s="144"/>
      <c r="AI54" s="144"/>
      <c r="AJ54" s="144"/>
      <c r="AK54" s="144"/>
      <c r="AL54" s="143"/>
      <c r="AM54" s="145"/>
      <c r="AN54" s="145"/>
      <c r="AO54" s="145"/>
      <c r="AP54" s="145"/>
      <c r="AQ54" s="145"/>
      <c r="AR54" s="142"/>
    </row>
    <row r="55" spans="1:44" ht="16.5" customHeight="1">
      <c r="A55" s="160"/>
      <c r="B55" s="160"/>
      <c r="C55" s="161"/>
      <c r="D55" s="141"/>
      <c r="E55" s="141"/>
      <c r="F55" s="141"/>
      <c r="G55" s="141"/>
      <c r="H55" s="142"/>
      <c r="I55" s="141"/>
      <c r="J55" s="141"/>
      <c r="K55" s="141"/>
      <c r="L55" s="141"/>
      <c r="M55" s="143"/>
      <c r="N55" s="141"/>
      <c r="O55" s="141"/>
      <c r="P55" s="141"/>
      <c r="Q55" s="141"/>
      <c r="R55" s="142"/>
      <c r="S55" s="141"/>
      <c r="T55" s="141"/>
      <c r="U55" s="141"/>
      <c r="V55" s="141"/>
      <c r="W55" s="143"/>
      <c r="X55" s="141"/>
      <c r="Y55" s="141"/>
      <c r="Z55" s="141"/>
      <c r="AA55" s="141"/>
      <c r="AB55" s="142"/>
      <c r="AC55" s="141"/>
      <c r="AD55" s="141"/>
      <c r="AE55" s="141"/>
      <c r="AF55" s="141"/>
      <c r="AG55" s="143"/>
      <c r="AH55" s="144"/>
      <c r="AI55" s="144"/>
      <c r="AJ55" s="144"/>
      <c r="AK55" s="144"/>
      <c r="AL55" s="143"/>
      <c r="AM55" s="146"/>
      <c r="AN55" s="146"/>
      <c r="AO55" s="146"/>
      <c r="AP55" s="146"/>
      <c r="AQ55" s="146"/>
      <c r="AR55" s="142"/>
    </row>
    <row r="56" spans="1:44" s="147" customFormat="1" ht="13.5" customHeight="1">
      <c r="B56" s="148"/>
      <c r="C56" s="149"/>
      <c r="D56" s="89"/>
      <c r="E56" s="89"/>
      <c r="F56" s="89"/>
      <c r="G56" s="89"/>
      <c r="H56" s="90"/>
      <c r="I56" s="89"/>
      <c r="J56" s="89"/>
      <c r="K56" s="89"/>
      <c r="L56" s="89"/>
      <c r="M56" s="143"/>
      <c r="N56" s="89"/>
      <c r="O56" s="89"/>
      <c r="P56" s="89"/>
      <c r="Q56" s="89"/>
      <c r="R56" s="90"/>
      <c r="S56" s="89"/>
      <c r="T56" s="89"/>
      <c r="U56" s="89"/>
      <c r="V56" s="89"/>
      <c r="W56" s="143"/>
      <c r="X56" s="89"/>
      <c r="Y56" s="89"/>
      <c r="Z56" s="89"/>
      <c r="AA56" s="89"/>
      <c r="AB56" s="90"/>
      <c r="AC56" s="89"/>
      <c r="AD56" s="89"/>
      <c r="AE56" s="89"/>
      <c r="AF56" s="89"/>
      <c r="AG56" s="143"/>
      <c r="AH56" s="144"/>
      <c r="AI56" s="144"/>
      <c r="AJ56" s="144"/>
      <c r="AK56" s="144"/>
      <c r="AL56" s="143"/>
      <c r="AM56" s="144"/>
      <c r="AN56" s="144"/>
      <c r="AO56" s="144"/>
      <c r="AP56" s="144"/>
      <c r="AQ56" s="144"/>
      <c r="AR56" s="150"/>
    </row>
    <row r="57" spans="1:44" ht="12" customHeight="1">
      <c r="B57" s="155"/>
    </row>
  </sheetData>
  <mergeCells count="69">
    <mergeCell ref="AH48:AL48"/>
    <mergeCell ref="AH49:AL49"/>
    <mergeCell ref="D48:M48"/>
    <mergeCell ref="D49:M49"/>
    <mergeCell ref="N48:W48"/>
    <mergeCell ref="N49:W49"/>
    <mergeCell ref="X49:AG49"/>
    <mergeCell ref="X48:AG48"/>
    <mergeCell ref="A44:AL44"/>
    <mergeCell ref="A46:AL46"/>
    <mergeCell ref="AH11:AK11"/>
    <mergeCell ref="AL11:AL12"/>
    <mergeCell ref="A13:AL13"/>
    <mergeCell ref="A26:AL26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AR51:AR53"/>
    <mergeCell ref="D52:G52"/>
    <mergeCell ref="I52:L52"/>
    <mergeCell ref="N52:Q52"/>
    <mergeCell ref="S52:V52"/>
    <mergeCell ref="X52:AA52"/>
    <mergeCell ref="AC52:AF52"/>
    <mergeCell ref="AH52:AK52"/>
    <mergeCell ref="AM52:AQ53"/>
    <mergeCell ref="D53:L53"/>
    <mergeCell ref="N53:V53"/>
    <mergeCell ref="X53:AF53"/>
    <mergeCell ref="AH53:AK53"/>
    <mergeCell ref="A51:C53"/>
    <mergeCell ref="AG51:AG52"/>
    <mergeCell ref="AL51:AL52"/>
    <mergeCell ref="D50:M50"/>
    <mergeCell ref="N50:W50"/>
    <mergeCell ref="X50:AG50"/>
    <mergeCell ref="AH50:AL50"/>
    <mergeCell ref="H51:H52"/>
    <mergeCell ref="M51:M52"/>
    <mergeCell ref="R51:R52"/>
    <mergeCell ref="W51:W52"/>
    <mergeCell ref="AB51:AB52"/>
    <mergeCell ref="X10:AG10"/>
    <mergeCell ref="AH10:AL10"/>
    <mergeCell ref="AM10:AM12"/>
    <mergeCell ref="AN10:AQ11"/>
    <mergeCell ref="AR10:AR12"/>
    <mergeCell ref="D10:M10"/>
    <mergeCell ref="N10:W10"/>
    <mergeCell ref="D11:G11"/>
    <mergeCell ref="H11:H12"/>
    <mergeCell ref="N11:Q11"/>
    <mergeCell ref="R11:R12"/>
    <mergeCell ref="S11:V11"/>
    <mergeCell ref="A1:AR1"/>
    <mergeCell ref="A2:AR2"/>
    <mergeCell ref="A3:AR3"/>
    <mergeCell ref="A7:AR7"/>
    <mergeCell ref="A8:AR8"/>
    <mergeCell ref="A4:AR4"/>
    <mergeCell ref="A5:AR5"/>
    <mergeCell ref="A6:AR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4" firstPageNumber="0" orientation="portrait" r:id="rId1"/>
  <rowBreaks count="1" manualBreakCount="1">
    <brk id="50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28"/>
  <sheetViews>
    <sheetView zoomScale="90" zoomScaleNormal="90" workbookViewId="0">
      <selection activeCell="B27" sqref="B27"/>
    </sheetView>
  </sheetViews>
  <sheetFormatPr defaultRowHeight="14.25"/>
  <cols>
    <col min="1" max="1" width="2.375" style="1" customWidth="1"/>
    <col min="2" max="2" width="24.5" style="1" customWidth="1"/>
    <col min="3" max="3" width="5.375" style="2" customWidth="1"/>
    <col min="4" max="7" width="2.375" style="8" customWidth="1"/>
    <col min="8" max="8" width="2.375" style="9" customWidth="1"/>
    <col min="9" max="12" width="2.375" style="8" customWidth="1"/>
    <col min="13" max="13" width="2.375" style="3" customWidth="1"/>
    <col min="14" max="17" width="3.25" style="10" customWidth="1"/>
    <col min="18" max="18" width="3.25" style="11" customWidth="1"/>
    <col min="19" max="22" width="3.25" style="8" customWidth="1"/>
    <col min="23" max="23" width="3.25" style="9" customWidth="1"/>
    <col min="24" max="27" width="3.25" style="10" customWidth="1"/>
    <col min="28" max="28" width="3.25" style="11" customWidth="1"/>
    <col min="29" max="32" width="3.25" style="8" customWidth="1"/>
    <col min="33" max="33" width="3.25" style="9" customWidth="1"/>
    <col min="34" max="37" width="3.25" style="8" customWidth="1"/>
    <col min="38" max="38" width="3.25" style="9" customWidth="1"/>
    <col min="39" max="39" width="3.625" style="12" customWidth="1"/>
    <col min="40" max="43" width="3.25" style="13" customWidth="1"/>
    <col min="44" max="44" width="3.25" style="14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</row>
    <row r="2" spans="1:44" ht="13.9" customHeight="1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</row>
    <row r="3" spans="1:44" ht="13.9" customHeight="1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</row>
    <row r="4" spans="1:44" ht="13.9" customHeight="1">
      <c r="A4" s="162" t="s">
        <v>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</row>
    <row r="5" spans="1:44" ht="12.75" customHeight="1">
      <c r="A5" s="165" t="s">
        <v>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</row>
    <row r="6" spans="1:44" s="4" customFormat="1" ht="15" customHeight="1">
      <c r="A6" s="189" t="s">
        <v>5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</row>
    <row r="7" spans="1:44" s="4" customFormat="1" ht="15" customHeight="1">
      <c r="A7" s="190" t="s">
        <v>6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</row>
    <row r="8" spans="1:44" ht="15" customHeight="1">
      <c r="A8" s="202" t="s">
        <v>7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</row>
    <row r="9" spans="1:44" ht="15" customHeight="1">
      <c r="A9" s="203" t="s">
        <v>84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</row>
    <row r="10" spans="1:44" ht="24" customHeight="1"/>
    <row r="11" spans="1:44" ht="14.25" customHeight="1">
      <c r="A11" s="204" t="s">
        <v>8</v>
      </c>
      <c r="B11" s="205" t="s">
        <v>9</v>
      </c>
      <c r="C11" s="206" t="s">
        <v>85</v>
      </c>
      <c r="D11" s="196" t="s">
        <v>11</v>
      </c>
      <c r="E11" s="196"/>
      <c r="F11" s="196"/>
      <c r="G11" s="196"/>
      <c r="H11" s="196"/>
      <c r="I11" s="196"/>
      <c r="J11" s="196"/>
      <c r="K11" s="196"/>
      <c r="L11" s="196"/>
      <c r="M11" s="196"/>
      <c r="N11" s="196" t="s">
        <v>12</v>
      </c>
      <c r="O11" s="196"/>
      <c r="P11" s="196"/>
      <c r="Q11" s="196"/>
      <c r="R11" s="196"/>
      <c r="S11" s="196"/>
      <c r="T11" s="196"/>
      <c r="U11" s="196"/>
      <c r="V11" s="196"/>
      <c r="W11" s="196"/>
      <c r="X11" s="196" t="s">
        <v>13</v>
      </c>
      <c r="Y11" s="196"/>
      <c r="Z11" s="196"/>
      <c r="AA11" s="196"/>
      <c r="AB11" s="196"/>
      <c r="AC11" s="196"/>
      <c r="AD11" s="196"/>
      <c r="AE11" s="196"/>
      <c r="AF11" s="196"/>
      <c r="AG11" s="196"/>
      <c r="AH11" s="197" t="s">
        <v>14</v>
      </c>
      <c r="AI11" s="197"/>
      <c r="AJ11" s="197"/>
      <c r="AK11" s="197"/>
      <c r="AL11" s="197"/>
      <c r="AM11" s="198" t="s">
        <v>15</v>
      </c>
      <c r="AN11" s="195" t="s">
        <v>16</v>
      </c>
      <c r="AO11" s="195"/>
      <c r="AP11" s="195"/>
      <c r="AQ11" s="195"/>
      <c r="AR11" s="192" t="s">
        <v>17</v>
      </c>
    </row>
    <row r="12" spans="1:44" ht="14.25" customHeight="1">
      <c r="A12" s="204"/>
      <c r="B12" s="205"/>
      <c r="C12" s="206"/>
      <c r="D12" s="207" t="s">
        <v>18</v>
      </c>
      <c r="E12" s="207"/>
      <c r="F12" s="207"/>
      <c r="G12" s="207"/>
      <c r="H12" s="192" t="s">
        <v>17</v>
      </c>
      <c r="I12" s="207" t="s">
        <v>19</v>
      </c>
      <c r="J12" s="207"/>
      <c r="K12" s="207"/>
      <c r="L12" s="207"/>
      <c r="M12" s="192" t="s">
        <v>17</v>
      </c>
      <c r="N12" s="199" t="s">
        <v>20</v>
      </c>
      <c r="O12" s="199"/>
      <c r="P12" s="199"/>
      <c r="Q12" s="199"/>
      <c r="R12" s="192" t="s">
        <v>17</v>
      </c>
      <c r="S12" s="199" t="s">
        <v>21</v>
      </c>
      <c r="T12" s="199"/>
      <c r="U12" s="199"/>
      <c r="V12" s="199"/>
      <c r="W12" s="192" t="s">
        <v>17</v>
      </c>
      <c r="X12" s="191" t="s">
        <v>22</v>
      </c>
      <c r="Y12" s="191"/>
      <c r="Z12" s="191"/>
      <c r="AA12" s="191"/>
      <c r="AB12" s="192" t="s">
        <v>17</v>
      </c>
      <c r="AC12" s="191" t="s">
        <v>23</v>
      </c>
      <c r="AD12" s="191"/>
      <c r="AE12" s="191"/>
      <c r="AF12" s="191"/>
      <c r="AG12" s="193" t="s">
        <v>17</v>
      </c>
      <c r="AH12" s="194" t="s">
        <v>86</v>
      </c>
      <c r="AI12" s="194"/>
      <c r="AJ12" s="194"/>
      <c r="AK12" s="194"/>
      <c r="AL12" s="192" t="s">
        <v>17</v>
      </c>
      <c r="AM12" s="198"/>
      <c r="AN12" s="195"/>
      <c r="AO12" s="195"/>
      <c r="AP12" s="195"/>
      <c r="AQ12" s="195"/>
      <c r="AR12" s="192"/>
    </row>
    <row r="13" spans="1:44">
      <c r="A13" s="204"/>
      <c r="B13" s="205"/>
      <c r="C13" s="206"/>
      <c r="D13" s="15" t="s">
        <v>29</v>
      </c>
      <c r="E13" s="15" t="s">
        <v>26</v>
      </c>
      <c r="F13" s="5" t="s">
        <v>27</v>
      </c>
      <c r="G13" s="5" t="s">
        <v>28</v>
      </c>
      <c r="H13" s="192"/>
      <c r="I13" s="15" t="s">
        <v>29</v>
      </c>
      <c r="J13" s="15" t="s">
        <v>26</v>
      </c>
      <c r="K13" s="5" t="s">
        <v>27</v>
      </c>
      <c r="L13" s="5" t="s">
        <v>28</v>
      </c>
      <c r="M13" s="192"/>
      <c r="N13" s="16" t="s">
        <v>29</v>
      </c>
      <c r="O13" s="16" t="s">
        <v>26</v>
      </c>
      <c r="P13" s="6" t="s">
        <v>27</v>
      </c>
      <c r="Q13" s="6" t="s">
        <v>28</v>
      </c>
      <c r="R13" s="192"/>
      <c r="S13" s="16" t="s">
        <v>29</v>
      </c>
      <c r="T13" s="16" t="s">
        <v>26</v>
      </c>
      <c r="U13" s="6" t="s">
        <v>27</v>
      </c>
      <c r="V13" s="6" t="s">
        <v>28</v>
      </c>
      <c r="W13" s="192"/>
      <c r="X13" s="30" t="s">
        <v>29</v>
      </c>
      <c r="Y13" s="30" t="s">
        <v>26</v>
      </c>
      <c r="Z13" s="27" t="s">
        <v>27</v>
      </c>
      <c r="AA13" s="27" t="s">
        <v>28</v>
      </c>
      <c r="AB13" s="192"/>
      <c r="AC13" s="30" t="s">
        <v>29</v>
      </c>
      <c r="AD13" s="30" t="s">
        <v>26</v>
      </c>
      <c r="AE13" s="27" t="s">
        <v>27</v>
      </c>
      <c r="AF13" s="27" t="s">
        <v>28</v>
      </c>
      <c r="AG13" s="193"/>
      <c r="AH13" s="26" t="s">
        <v>29</v>
      </c>
      <c r="AI13" s="26" t="s">
        <v>26</v>
      </c>
      <c r="AJ13" s="32" t="s">
        <v>27</v>
      </c>
      <c r="AK13" s="32" t="s">
        <v>28</v>
      </c>
      <c r="AL13" s="192"/>
      <c r="AM13" s="198"/>
      <c r="AN13" s="17" t="s">
        <v>29</v>
      </c>
      <c r="AO13" s="17" t="s">
        <v>26</v>
      </c>
      <c r="AP13" s="7" t="s">
        <v>27</v>
      </c>
      <c r="AQ13" s="7" t="s">
        <v>28</v>
      </c>
      <c r="AR13" s="192"/>
    </row>
    <row r="14" spans="1:44" ht="21.95" customHeight="1">
      <c r="A14" s="200" t="s">
        <v>87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</row>
    <row r="15" spans="1:44" ht="21.95" customHeight="1">
      <c r="A15" s="34">
        <v>1</v>
      </c>
      <c r="B15" s="41" t="s">
        <v>88</v>
      </c>
      <c r="C15" s="68" t="s">
        <v>65</v>
      </c>
      <c r="D15" s="21"/>
      <c r="E15" s="21"/>
      <c r="F15" s="21"/>
      <c r="G15" s="21"/>
      <c r="H15" s="31"/>
      <c r="I15" s="21"/>
      <c r="J15" s="21"/>
      <c r="K15" s="21"/>
      <c r="L15" s="37"/>
      <c r="M15" s="25"/>
      <c r="N15" s="22">
        <v>15</v>
      </c>
      <c r="O15" s="22"/>
      <c r="P15" s="22">
        <v>18</v>
      </c>
      <c r="Q15" s="22"/>
      <c r="R15" s="25">
        <v>4</v>
      </c>
      <c r="S15" s="22"/>
      <c r="T15" s="22"/>
      <c r="U15" s="22"/>
      <c r="V15" s="22"/>
      <c r="W15" s="25"/>
      <c r="X15" s="28"/>
      <c r="Y15" s="28"/>
      <c r="Z15" s="28"/>
      <c r="AA15" s="28"/>
      <c r="AB15" s="31"/>
      <c r="AC15" s="28"/>
      <c r="AD15" s="28"/>
      <c r="AE15" s="28"/>
      <c r="AF15" s="38"/>
      <c r="AG15" s="20"/>
      <c r="AH15" s="33"/>
      <c r="AI15" s="33"/>
      <c r="AJ15" s="33"/>
      <c r="AK15" s="33"/>
      <c r="AL15" s="20"/>
      <c r="AM15" s="19">
        <f t="shared" ref="AM15:AM21" si="0">AN15+AO15+AP15+AQ15</f>
        <v>33</v>
      </c>
      <c r="AN15" s="18">
        <f t="shared" ref="AN15:AR19" si="1">D15+I15+N15+S15+X15+AC15+AH15</f>
        <v>15</v>
      </c>
      <c r="AO15" s="18">
        <f t="shared" si="1"/>
        <v>0</v>
      </c>
      <c r="AP15" s="18">
        <f t="shared" si="1"/>
        <v>18</v>
      </c>
      <c r="AQ15" s="18">
        <f t="shared" si="1"/>
        <v>0</v>
      </c>
      <c r="AR15" s="39">
        <f t="shared" si="1"/>
        <v>4</v>
      </c>
    </row>
    <row r="16" spans="1:44" ht="21.95" customHeight="1">
      <c r="A16" s="34">
        <v>2</v>
      </c>
      <c r="B16" s="41" t="s">
        <v>89</v>
      </c>
      <c r="C16" s="68" t="s">
        <v>90</v>
      </c>
      <c r="D16" s="21"/>
      <c r="E16" s="21"/>
      <c r="F16" s="21"/>
      <c r="G16" s="21"/>
      <c r="H16" s="31"/>
      <c r="I16" s="21"/>
      <c r="J16" s="21"/>
      <c r="K16" s="21"/>
      <c r="L16" s="37"/>
      <c r="M16" s="25"/>
      <c r="N16" s="22">
        <v>10</v>
      </c>
      <c r="O16" s="22"/>
      <c r="P16" s="22">
        <v>18</v>
      </c>
      <c r="Q16" s="22">
        <v>18</v>
      </c>
      <c r="R16" s="25">
        <v>5</v>
      </c>
      <c r="S16" s="22"/>
      <c r="T16" s="22"/>
      <c r="U16" s="22"/>
      <c r="V16" s="22"/>
      <c r="W16" s="25"/>
      <c r="X16" s="28"/>
      <c r="Y16" s="28"/>
      <c r="Z16" s="28"/>
      <c r="AA16" s="28"/>
      <c r="AB16" s="31"/>
      <c r="AC16" s="28"/>
      <c r="AD16" s="28"/>
      <c r="AE16" s="28"/>
      <c r="AF16" s="38"/>
      <c r="AG16" s="20"/>
      <c r="AH16" s="33"/>
      <c r="AI16" s="33"/>
      <c r="AJ16" s="33"/>
      <c r="AK16" s="33"/>
      <c r="AL16" s="20"/>
      <c r="AM16" s="19">
        <f t="shared" si="0"/>
        <v>46</v>
      </c>
      <c r="AN16" s="18">
        <f t="shared" si="1"/>
        <v>10</v>
      </c>
      <c r="AO16" s="18">
        <f t="shared" si="1"/>
        <v>0</v>
      </c>
      <c r="AP16" s="18">
        <f t="shared" si="1"/>
        <v>18</v>
      </c>
      <c r="AQ16" s="18">
        <f t="shared" si="1"/>
        <v>18</v>
      </c>
      <c r="AR16" s="39">
        <f t="shared" si="1"/>
        <v>5</v>
      </c>
    </row>
    <row r="17" spans="1:44" ht="21.95" customHeight="1">
      <c r="A17" s="34">
        <v>3</v>
      </c>
      <c r="B17" s="42" t="s">
        <v>91</v>
      </c>
      <c r="C17" s="68" t="s">
        <v>46</v>
      </c>
      <c r="D17" s="21"/>
      <c r="E17" s="21"/>
      <c r="F17" s="21"/>
      <c r="G17" s="21"/>
      <c r="H17" s="25"/>
      <c r="I17" s="21"/>
      <c r="J17" s="21"/>
      <c r="K17" s="21"/>
      <c r="L17" s="21"/>
      <c r="M17" s="25"/>
      <c r="N17" s="22"/>
      <c r="O17" s="22"/>
      <c r="P17" s="22"/>
      <c r="Q17" s="22"/>
      <c r="R17" s="25"/>
      <c r="S17" s="22">
        <v>15</v>
      </c>
      <c r="T17" s="22"/>
      <c r="U17" s="22">
        <v>18</v>
      </c>
      <c r="V17" s="22"/>
      <c r="W17" s="25">
        <v>4</v>
      </c>
      <c r="X17" s="28"/>
      <c r="Y17" s="28"/>
      <c r="Z17" s="28"/>
      <c r="AA17" s="28"/>
      <c r="AB17" s="25"/>
      <c r="AC17" s="28"/>
      <c r="AD17" s="28"/>
      <c r="AE17" s="28"/>
      <c r="AF17" s="28"/>
      <c r="AG17" s="20"/>
      <c r="AH17" s="33"/>
      <c r="AI17" s="33"/>
      <c r="AJ17" s="33"/>
      <c r="AK17" s="33"/>
      <c r="AL17" s="20"/>
      <c r="AM17" s="19">
        <f t="shared" si="0"/>
        <v>33</v>
      </c>
      <c r="AN17" s="18">
        <f t="shared" si="1"/>
        <v>15</v>
      </c>
      <c r="AO17" s="18">
        <f t="shared" si="1"/>
        <v>0</v>
      </c>
      <c r="AP17" s="18">
        <f t="shared" si="1"/>
        <v>18</v>
      </c>
      <c r="AQ17" s="18">
        <f t="shared" si="1"/>
        <v>0</v>
      </c>
      <c r="AR17" s="39">
        <f t="shared" si="1"/>
        <v>4</v>
      </c>
    </row>
    <row r="18" spans="1:44" ht="21.95" customHeight="1">
      <c r="A18" s="34">
        <v>4</v>
      </c>
      <c r="B18" s="41" t="s">
        <v>92</v>
      </c>
      <c r="C18" s="68" t="s">
        <v>93</v>
      </c>
      <c r="D18" s="21"/>
      <c r="E18" s="21"/>
      <c r="F18" s="21"/>
      <c r="G18" s="21"/>
      <c r="H18" s="31"/>
      <c r="I18" s="21"/>
      <c r="J18" s="21"/>
      <c r="K18" s="21"/>
      <c r="L18" s="37"/>
      <c r="M18" s="25"/>
      <c r="N18" s="22"/>
      <c r="O18" s="22"/>
      <c r="P18" s="22"/>
      <c r="Q18" s="22"/>
      <c r="R18" s="25"/>
      <c r="S18" s="22">
        <v>10</v>
      </c>
      <c r="T18" s="22"/>
      <c r="U18" s="22">
        <v>18</v>
      </c>
      <c r="V18" s="22">
        <v>18</v>
      </c>
      <c r="W18" s="25">
        <v>5</v>
      </c>
      <c r="X18" s="28"/>
      <c r="Y18" s="28"/>
      <c r="Z18" s="28"/>
      <c r="AA18" s="28"/>
      <c r="AB18" s="31"/>
      <c r="AC18" s="28"/>
      <c r="AD18" s="28"/>
      <c r="AE18" s="28"/>
      <c r="AF18" s="38"/>
      <c r="AG18" s="20"/>
      <c r="AH18" s="33"/>
      <c r="AI18" s="33"/>
      <c r="AJ18" s="33"/>
      <c r="AK18" s="33"/>
      <c r="AL18" s="20"/>
      <c r="AM18" s="19">
        <f t="shared" si="0"/>
        <v>46</v>
      </c>
      <c r="AN18" s="18">
        <f t="shared" si="1"/>
        <v>10</v>
      </c>
      <c r="AO18" s="18">
        <f t="shared" si="1"/>
        <v>0</v>
      </c>
      <c r="AP18" s="18">
        <f t="shared" si="1"/>
        <v>18</v>
      </c>
      <c r="AQ18" s="18">
        <f t="shared" si="1"/>
        <v>18</v>
      </c>
      <c r="AR18" s="39">
        <f t="shared" si="1"/>
        <v>5</v>
      </c>
    </row>
    <row r="19" spans="1:44" ht="21.95" customHeight="1">
      <c r="A19" s="34">
        <v>5</v>
      </c>
      <c r="B19" s="41" t="s">
        <v>94</v>
      </c>
      <c r="C19" s="68" t="s">
        <v>46</v>
      </c>
      <c r="D19" s="21"/>
      <c r="E19" s="21"/>
      <c r="F19" s="21"/>
      <c r="G19" s="21"/>
      <c r="H19" s="25"/>
      <c r="I19" s="21"/>
      <c r="J19" s="21"/>
      <c r="K19" s="21"/>
      <c r="L19" s="21"/>
      <c r="M19" s="25"/>
      <c r="N19" s="22"/>
      <c r="O19" s="22"/>
      <c r="P19" s="22"/>
      <c r="Q19" s="22"/>
      <c r="R19" s="25"/>
      <c r="S19" s="22">
        <v>15</v>
      </c>
      <c r="T19" s="22"/>
      <c r="U19" s="22">
        <v>18</v>
      </c>
      <c r="V19" s="22"/>
      <c r="W19" s="25">
        <v>4</v>
      </c>
      <c r="X19" s="28"/>
      <c r="Y19" s="28"/>
      <c r="Z19" s="28"/>
      <c r="AA19" s="28"/>
      <c r="AB19" s="25"/>
      <c r="AC19" s="28"/>
      <c r="AD19" s="28"/>
      <c r="AE19" s="28"/>
      <c r="AF19" s="28"/>
      <c r="AG19" s="20"/>
      <c r="AH19" s="33"/>
      <c r="AI19" s="33"/>
      <c r="AJ19" s="33"/>
      <c r="AK19" s="33"/>
      <c r="AL19" s="20"/>
      <c r="AM19" s="19">
        <f t="shared" si="0"/>
        <v>33</v>
      </c>
      <c r="AN19" s="18">
        <f t="shared" si="1"/>
        <v>15</v>
      </c>
      <c r="AO19" s="18">
        <f t="shared" si="1"/>
        <v>0</v>
      </c>
      <c r="AP19" s="18">
        <f t="shared" si="1"/>
        <v>18</v>
      </c>
      <c r="AQ19" s="18">
        <f t="shared" si="1"/>
        <v>0</v>
      </c>
      <c r="AR19" s="39">
        <f t="shared" si="1"/>
        <v>4</v>
      </c>
    </row>
    <row r="20" spans="1:44" ht="21.95" customHeight="1">
      <c r="A20" s="34">
        <v>6</v>
      </c>
      <c r="B20" s="41" t="s">
        <v>95</v>
      </c>
      <c r="C20" s="68" t="s">
        <v>69</v>
      </c>
      <c r="D20" s="21"/>
      <c r="E20" s="21"/>
      <c r="F20" s="21"/>
      <c r="G20" s="21"/>
      <c r="H20" s="31"/>
      <c r="I20" s="21"/>
      <c r="J20" s="21"/>
      <c r="K20" s="21"/>
      <c r="L20" s="37"/>
      <c r="M20" s="25"/>
      <c r="N20" s="22"/>
      <c r="O20" s="22"/>
      <c r="P20" s="22"/>
      <c r="Q20" s="22"/>
      <c r="R20" s="25"/>
      <c r="S20" s="22"/>
      <c r="T20" s="22"/>
      <c r="U20" s="22"/>
      <c r="V20" s="22"/>
      <c r="W20" s="25"/>
      <c r="X20" s="28">
        <v>15</v>
      </c>
      <c r="Y20" s="28"/>
      <c r="Z20" s="28">
        <v>18</v>
      </c>
      <c r="AA20" s="28">
        <v>10</v>
      </c>
      <c r="AB20" s="31">
        <v>5</v>
      </c>
      <c r="AC20" s="28"/>
      <c r="AD20" s="28"/>
      <c r="AE20" s="28"/>
      <c r="AF20" s="38"/>
      <c r="AG20" s="20"/>
      <c r="AH20" s="33"/>
      <c r="AI20" s="33"/>
      <c r="AJ20" s="33"/>
      <c r="AK20" s="33"/>
      <c r="AL20" s="20"/>
      <c r="AM20" s="19">
        <f t="shared" si="0"/>
        <v>43</v>
      </c>
      <c r="AN20" s="18">
        <f t="shared" ref="AN20:AN27" si="2">D20+I20+N20+S20+X20+AC20+AH20</f>
        <v>15</v>
      </c>
      <c r="AO20" s="18">
        <f t="shared" ref="AO20:AO27" si="3">E20+J20+O20+T20+Y20+AD20+AI20</f>
        <v>0</v>
      </c>
      <c r="AP20" s="18">
        <f t="shared" ref="AP20:AP27" si="4">F20+K20+P20+U20+Z20+AE20+AJ20</f>
        <v>18</v>
      </c>
      <c r="AQ20" s="18">
        <f t="shared" ref="AQ20:AQ27" si="5">G20+L20+Q20+V20+AA20+AF20+AK20</f>
        <v>10</v>
      </c>
      <c r="AR20" s="39">
        <f t="shared" ref="AR20:AR27" si="6">H20+M20+R20+W20+AB20+AG20+AL20</f>
        <v>5</v>
      </c>
    </row>
    <row r="21" spans="1:44" ht="21.95" customHeight="1">
      <c r="A21" s="34">
        <v>7</v>
      </c>
      <c r="B21" s="41" t="s">
        <v>96</v>
      </c>
      <c r="C21" s="68" t="s">
        <v>49</v>
      </c>
      <c r="D21" s="21"/>
      <c r="E21" s="21"/>
      <c r="F21" s="21"/>
      <c r="G21" s="21"/>
      <c r="H21" s="25"/>
      <c r="I21" s="21"/>
      <c r="J21" s="21"/>
      <c r="K21" s="21"/>
      <c r="L21" s="21"/>
      <c r="M21" s="25"/>
      <c r="N21" s="22"/>
      <c r="O21" s="22"/>
      <c r="P21" s="22"/>
      <c r="Q21" s="22"/>
      <c r="R21" s="25"/>
      <c r="S21" s="22"/>
      <c r="T21" s="22"/>
      <c r="U21" s="22"/>
      <c r="V21" s="22"/>
      <c r="W21" s="25"/>
      <c r="X21" s="28">
        <v>15</v>
      </c>
      <c r="Y21" s="28"/>
      <c r="Z21" s="28">
        <v>18</v>
      </c>
      <c r="AA21" s="28"/>
      <c r="AB21" s="25">
        <v>4</v>
      </c>
      <c r="AC21" s="28"/>
      <c r="AD21" s="28"/>
      <c r="AE21" s="28"/>
      <c r="AF21" s="28"/>
      <c r="AG21" s="20"/>
      <c r="AH21" s="33"/>
      <c r="AI21" s="33"/>
      <c r="AJ21" s="33"/>
      <c r="AK21" s="33"/>
      <c r="AL21" s="20"/>
      <c r="AM21" s="19">
        <f t="shared" si="0"/>
        <v>33</v>
      </c>
      <c r="AN21" s="18">
        <f t="shared" si="2"/>
        <v>15</v>
      </c>
      <c r="AO21" s="18">
        <f t="shared" si="3"/>
        <v>0</v>
      </c>
      <c r="AP21" s="18">
        <f t="shared" si="4"/>
        <v>18</v>
      </c>
      <c r="AQ21" s="18">
        <f t="shared" si="5"/>
        <v>0</v>
      </c>
      <c r="AR21" s="39">
        <f t="shared" si="6"/>
        <v>4</v>
      </c>
    </row>
    <row r="22" spans="1:44" ht="21.95" customHeight="1">
      <c r="A22" s="34">
        <v>8</v>
      </c>
      <c r="B22" s="41" t="s">
        <v>97</v>
      </c>
      <c r="C22" s="68" t="s">
        <v>98</v>
      </c>
      <c r="D22" s="21"/>
      <c r="E22" s="21"/>
      <c r="F22" s="21"/>
      <c r="G22" s="21"/>
      <c r="H22" s="31"/>
      <c r="I22" s="21"/>
      <c r="J22" s="21"/>
      <c r="K22" s="21"/>
      <c r="L22" s="37"/>
      <c r="M22" s="25"/>
      <c r="N22" s="22"/>
      <c r="O22" s="22"/>
      <c r="P22" s="22"/>
      <c r="Q22" s="22"/>
      <c r="R22" s="25"/>
      <c r="S22" s="22"/>
      <c r="T22" s="22"/>
      <c r="U22" s="22"/>
      <c r="V22" s="22"/>
      <c r="W22" s="25"/>
      <c r="X22" s="28">
        <v>10</v>
      </c>
      <c r="Y22" s="28"/>
      <c r="Z22" s="28">
        <v>18</v>
      </c>
      <c r="AA22" s="28">
        <v>18</v>
      </c>
      <c r="AB22" s="31">
        <v>5</v>
      </c>
      <c r="AC22" s="28">
        <v>10</v>
      </c>
      <c r="AD22" s="28"/>
      <c r="AE22" s="28">
        <v>18</v>
      </c>
      <c r="AF22" s="40">
        <v>18</v>
      </c>
      <c r="AG22" s="20">
        <v>5</v>
      </c>
      <c r="AH22" s="33"/>
      <c r="AI22" s="33"/>
      <c r="AJ22" s="33"/>
      <c r="AK22" s="33"/>
      <c r="AL22" s="20"/>
      <c r="AM22" s="19">
        <f>AN22+AO22+AP22+AQ22</f>
        <v>92</v>
      </c>
      <c r="AN22" s="18">
        <f t="shared" si="2"/>
        <v>20</v>
      </c>
      <c r="AO22" s="18">
        <f t="shared" si="3"/>
        <v>0</v>
      </c>
      <c r="AP22" s="18">
        <f t="shared" si="4"/>
        <v>36</v>
      </c>
      <c r="AQ22" s="18">
        <f t="shared" si="5"/>
        <v>36</v>
      </c>
      <c r="AR22" s="39">
        <f t="shared" si="6"/>
        <v>10</v>
      </c>
    </row>
    <row r="23" spans="1:44" ht="21.95" customHeight="1">
      <c r="A23" s="34">
        <v>9</v>
      </c>
      <c r="B23" s="41" t="s">
        <v>99</v>
      </c>
      <c r="C23" s="68" t="s">
        <v>98</v>
      </c>
      <c r="D23" s="21"/>
      <c r="E23" s="21"/>
      <c r="F23" s="21"/>
      <c r="G23" s="21"/>
      <c r="H23" s="25"/>
      <c r="I23" s="21"/>
      <c r="J23" s="21"/>
      <c r="K23" s="21"/>
      <c r="L23" s="21"/>
      <c r="M23" s="25"/>
      <c r="N23" s="22"/>
      <c r="O23" s="22"/>
      <c r="P23" s="22"/>
      <c r="Q23" s="22"/>
      <c r="R23" s="25"/>
      <c r="S23" s="22"/>
      <c r="T23" s="22"/>
      <c r="U23" s="22"/>
      <c r="V23" s="22"/>
      <c r="W23" s="25"/>
      <c r="X23" s="28"/>
      <c r="Y23" s="28"/>
      <c r="Z23" s="28"/>
      <c r="AA23" s="28"/>
      <c r="AB23" s="25"/>
      <c r="AC23" s="28">
        <v>15</v>
      </c>
      <c r="AD23" s="28"/>
      <c r="AE23" s="28">
        <v>18</v>
      </c>
      <c r="AF23" s="28"/>
      <c r="AG23" s="20">
        <v>4</v>
      </c>
      <c r="AH23" s="33"/>
      <c r="AI23" s="33"/>
      <c r="AJ23" s="33"/>
      <c r="AK23" s="33"/>
      <c r="AL23" s="20"/>
      <c r="AM23" s="19">
        <f t="shared" ref="AM23:AM24" si="7">AN23+AO23+AP23+AQ23</f>
        <v>33</v>
      </c>
      <c r="AN23" s="18">
        <f t="shared" si="2"/>
        <v>15</v>
      </c>
      <c r="AO23" s="18">
        <f t="shared" si="3"/>
        <v>0</v>
      </c>
      <c r="AP23" s="18">
        <f t="shared" si="4"/>
        <v>18</v>
      </c>
      <c r="AQ23" s="18">
        <f t="shared" si="5"/>
        <v>0</v>
      </c>
      <c r="AR23" s="39">
        <f t="shared" si="6"/>
        <v>4</v>
      </c>
    </row>
    <row r="24" spans="1:44" ht="21.95" customHeight="1">
      <c r="A24" s="34">
        <v>10</v>
      </c>
      <c r="B24" s="41" t="s">
        <v>100</v>
      </c>
      <c r="C24" s="68" t="s">
        <v>51</v>
      </c>
      <c r="D24" s="21"/>
      <c r="E24" s="21"/>
      <c r="F24" s="21"/>
      <c r="G24" s="21"/>
      <c r="H24" s="25"/>
      <c r="I24" s="21"/>
      <c r="J24" s="21"/>
      <c r="K24" s="21"/>
      <c r="L24" s="21"/>
      <c r="M24" s="25"/>
      <c r="N24" s="22"/>
      <c r="O24" s="22"/>
      <c r="P24" s="22"/>
      <c r="Q24" s="22"/>
      <c r="R24" s="25"/>
      <c r="S24" s="22"/>
      <c r="T24" s="22"/>
      <c r="U24" s="22"/>
      <c r="V24" s="22"/>
      <c r="W24" s="25"/>
      <c r="X24" s="28"/>
      <c r="Y24" s="28"/>
      <c r="Z24" s="28"/>
      <c r="AA24" s="28"/>
      <c r="AB24" s="25"/>
      <c r="AC24" s="28">
        <v>15</v>
      </c>
      <c r="AD24" s="28"/>
      <c r="AE24" s="28">
        <v>18</v>
      </c>
      <c r="AF24" s="28"/>
      <c r="AG24" s="20">
        <v>4</v>
      </c>
      <c r="AH24" s="33"/>
      <c r="AI24" s="33"/>
      <c r="AJ24" s="33"/>
      <c r="AK24" s="33"/>
      <c r="AL24" s="20"/>
      <c r="AM24" s="19">
        <f t="shared" si="7"/>
        <v>33</v>
      </c>
      <c r="AN24" s="18">
        <f t="shared" si="2"/>
        <v>15</v>
      </c>
      <c r="AO24" s="18">
        <f t="shared" si="3"/>
        <v>0</v>
      </c>
      <c r="AP24" s="18">
        <f t="shared" si="4"/>
        <v>18</v>
      </c>
      <c r="AQ24" s="18">
        <f t="shared" si="5"/>
        <v>0</v>
      </c>
      <c r="AR24" s="39">
        <f t="shared" si="6"/>
        <v>4</v>
      </c>
    </row>
    <row r="25" spans="1:44" ht="21.95" customHeight="1">
      <c r="A25" s="34">
        <v>11</v>
      </c>
      <c r="B25" s="41" t="s">
        <v>101</v>
      </c>
      <c r="C25" s="68" t="s">
        <v>73</v>
      </c>
      <c r="D25" s="21"/>
      <c r="E25" s="21"/>
      <c r="F25" s="21"/>
      <c r="G25" s="21"/>
      <c r="H25" s="25"/>
      <c r="I25" s="21"/>
      <c r="J25" s="21"/>
      <c r="K25" s="21"/>
      <c r="L25" s="21"/>
      <c r="M25" s="25"/>
      <c r="N25" s="22"/>
      <c r="O25" s="22"/>
      <c r="P25" s="22"/>
      <c r="Q25" s="22"/>
      <c r="R25" s="25"/>
      <c r="S25" s="22"/>
      <c r="T25" s="22"/>
      <c r="U25" s="22"/>
      <c r="V25" s="22"/>
      <c r="W25" s="25"/>
      <c r="X25" s="28"/>
      <c r="Y25" s="28"/>
      <c r="Z25" s="28"/>
      <c r="AA25" s="28"/>
      <c r="AB25" s="25"/>
      <c r="AC25" s="28"/>
      <c r="AD25" s="28"/>
      <c r="AE25" s="28"/>
      <c r="AF25" s="28"/>
      <c r="AG25" s="20"/>
      <c r="AH25" s="33">
        <v>10</v>
      </c>
      <c r="AI25" s="33"/>
      <c r="AJ25" s="33">
        <v>18</v>
      </c>
      <c r="AK25" s="33">
        <v>18</v>
      </c>
      <c r="AL25" s="35">
        <v>5</v>
      </c>
      <c r="AM25" s="19">
        <f>AN25+AO25+AP25+AQ25</f>
        <v>46</v>
      </c>
      <c r="AN25" s="18">
        <f t="shared" si="2"/>
        <v>10</v>
      </c>
      <c r="AO25" s="18">
        <f t="shared" si="3"/>
        <v>0</v>
      </c>
      <c r="AP25" s="18">
        <f t="shared" si="4"/>
        <v>18</v>
      </c>
      <c r="AQ25" s="18">
        <f t="shared" si="5"/>
        <v>18</v>
      </c>
      <c r="AR25" s="39">
        <f t="shared" si="6"/>
        <v>5</v>
      </c>
    </row>
    <row r="26" spans="1:44" ht="21.95" customHeight="1">
      <c r="A26" s="34">
        <v>12</v>
      </c>
      <c r="B26" s="41" t="s">
        <v>102</v>
      </c>
      <c r="C26" s="68" t="s">
        <v>103</v>
      </c>
      <c r="D26" s="21"/>
      <c r="E26" s="21"/>
      <c r="F26" s="21"/>
      <c r="G26" s="21"/>
      <c r="H26" s="25"/>
      <c r="I26" s="21"/>
      <c r="J26" s="21"/>
      <c r="K26" s="21"/>
      <c r="L26" s="21"/>
      <c r="M26" s="25"/>
      <c r="N26" s="22"/>
      <c r="O26" s="22"/>
      <c r="P26" s="22"/>
      <c r="Q26" s="22"/>
      <c r="R26" s="25"/>
      <c r="S26" s="22"/>
      <c r="T26" s="22"/>
      <c r="U26" s="22"/>
      <c r="V26" s="22"/>
      <c r="W26" s="25"/>
      <c r="X26" s="28"/>
      <c r="Y26" s="28"/>
      <c r="Z26" s="28"/>
      <c r="AA26" s="28"/>
      <c r="AB26" s="25"/>
      <c r="AC26" s="28"/>
      <c r="AD26" s="28"/>
      <c r="AE26" s="28"/>
      <c r="AF26" s="28"/>
      <c r="AG26" s="20"/>
      <c r="AH26" s="33">
        <v>15</v>
      </c>
      <c r="AI26" s="33">
        <v>10</v>
      </c>
      <c r="AJ26" s="33">
        <v>18</v>
      </c>
      <c r="AK26" s="33"/>
      <c r="AL26" s="20">
        <v>5</v>
      </c>
      <c r="AM26" s="19">
        <f t="shared" ref="AM26:AM27" si="8">AN26+AO26+AP26+AQ26</f>
        <v>43</v>
      </c>
      <c r="AN26" s="18">
        <f t="shared" si="2"/>
        <v>15</v>
      </c>
      <c r="AO26" s="18">
        <f t="shared" si="3"/>
        <v>10</v>
      </c>
      <c r="AP26" s="18">
        <f t="shared" si="4"/>
        <v>18</v>
      </c>
      <c r="AQ26" s="18">
        <f t="shared" si="5"/>
        <v>0</v>
      </c>
      <c r="AR26" s="39">
        <f t="shared" si="6"/>
        <v>5</v>
      </c>
    </row>
    <row r="27" spans="1:44" ht="21.95" customHeight="1">
      <c r="A27" s="34">
        <v>13</v>
      </c>
      <c r="B27" s="227" t="s">
        <v>133</v>
      </c>
      <c r="C27" s="68" t="s">
        <v>73</v>
      </c>
      <c r="D27" s="21"/>
      <c r="E27" s="21"/>
      <c r="F27" s="21"/>
      <c r="G27" s="21"/>
      <c r="H27" s="25"/>
      <c r="I27" s="21"/>
      <c r="J27" s="21"/>
      <c r="K27" s="21"/>
      <c r="L27" s="21"/>
      <c r="M27" s="25"/>
      <c r="N27" s="22"/>
      <c r="O27" s="22"/>
      <c r="P27" s="22"/>
      <c r="Q27" s="22"/>
      <c r="R27" s="25"/>
      <c r="S27" s="22"/>
      <c r="T27" s="22"/>
      <c r="U27" s="22"/>
      <c r="V27" s="22"/>
      <c r="W27" s="25"/>
      <c r="X27" s="28"/>
      <c r="Y27" s="28"/>
      <c r="Z27" s="28"/>
      <c r="AA27" s="28"/>
      <c r="AB27" s="25"/>
      <c r="AC27" s="28"/>
      <c r="AD27" s="28"/>
      <c r="AE27" s="28"/>
      <c r="AF27" s="28"/>
      <c r="AG27" s="20"/>
      <c r="AH27" s="33">
        <v>10</v>
      </c>
      <c r="AI27" s="33"/>
      <c r="AJ27" s="33">
        <v>10</v>
      </c>
      <c r="AK27" s="33">
        <v>18</v>
      </c>
      <c r="AL27" s="20">
        <v>4</v>
      </c>
      <c r="AM27" s="19">
        <f t="shared" si="8"/>
        <v>38</v>
      </c>
      <c r="AN27" s="18">
        <f t="shared" si="2"/>
        <v>10</v>
      </c>
      <c r="AO27" s="18">
        <f t="shared" si="3"/>
        <v>0</v>
      </c>
      <c r="AP27" s="18">
        <f t="shared" si="4"/>
        <v>10</v>
      </c>
      <c r="AQ27" s="18">
        <f t="shared" si="5"/>
        <v>18</v>
      </c>
      <c r="AR27" s="39">
        <f t="shared" si="6"/>
        <v>4</v>
      </c>
    </row>
    <row r="28" spans="1:44" ht="22.5" customHeight="1">
      <c r="A28" s="201" t="s">
        <v>104</v>
      </c>
      <c r="B28" s="201"/>
      <c r="C28" s="201"/>
      <c r="D28" s="24">
        <f t="shared" ref="D28:W28" si="9">SUM(D15:D21)</f>
        <v>0</v>
      </c>
      <c r="E28" s="24">
        <f t="shared" si="9"/>
        <v>0</v>
      </c>
      <c r="F28" s="24">
        <f t="shared" si="9"/>
        <v>0</v>
      </c>
      <c r="G28" s="24">
        <f t="shared" si="9"/>
        <v>0</v>
      </c>
      <c r="H28" s="23">
        <f t="shared" si="9"/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3">
        <f t="shared" si="9"/>
        <v>0</v>
      </c>
      <c r="N28" s="22">
        <f t="shared" si="9"/>
        <v>25</v>
      </c>
      <c r="O28" s="22">
        <f t="shared" si="9"/>
        <v>0</v>
      </c>
      <c r="P28" s="22">
        <f t="shared" si="9"/>
        <v>36</v>
      </c>
      <c r="Q28" s="22">
        <f t="shared" si="9"/>
        <v>18</v>
      </c>
      <c r="R28" s="23">
        <f t="shared" si="9"/>
        <v>9</v>
      </c>
      <c r="S28" s="22">
        <f t="shared" si="9"/>
        <v>40</v>
      </c>
      <c r="T28" s="22">
        <f t="shared" si="9"/>
        <v>0</v>
      </c>
      <c r="U28" s="22">
        <f t="shared" si="9"/>
        <v>54</v>
      </c>
      <c r="V28" s="22">
        <f t="shared" si="9"/>
        <v>18</v>
      </c>
      <c r="W28" s="23">
        <f t="shared" si="9"/>
        <v>13</v>
      </c>
      <c r="X28" s="29">
        <f t="shared" ref="X28:AR28" si="10">SUM(X15:X27)</f>
        <v>40</v>
      </c>
      <c r="Y28" s="29">
        <f t="shared" si="10"/>
        <v>0</v>
      </c>
      <c r="Z28" s="29">
        <f t="shared" si="10"/>
        <v>54</v>
      </c>
      <c r="AA28" s="29">
        <f t="shared" si="10"/>
        <v>28</v>
      </c>
      <c r="AB28" s="23">
        <f t="shared" si="10"/>
        <v>14</v>
      </c>
      <c r="AC28" s="29">
        <f t="shared" si="10"/>
        <v>40</v>
      </c>
      <c r="AD28" s="29">
        <f t="shared" si="10"/>
        <v>0</v>
      </c>
      <c r="AE28" s="29">
        <f t="shared" si="10"/>
        <v>54</v>
      </c>
      <c r="AF28" s="29">
        <f t="shared" si="10"/>
        <v>18</v>
      </c>
      <c r="AG28" s="23">
        <f t="shared" si="10"/>
        <v>13</v>
      </c>
      <c r="AH28" s="33">
        <f t="shared" si="10"/>
        <v>35</v>
      </c>
      <c r="AI28" s="33">
        <f t="shared" si="10"/>
        <v>10</v>
      </c>
      <c r="AJ28" s="33">
        <f t="shared" si="10"/>
        <v>46</v>
      </c>
      <c r="AK28" s="33">
        <f t="shared" si="10"/>
        <v>36</v>
      </c>
      <c r="AL28" s="23">
        <f t="shared" si="10"/>
        <v>14</v>
      </c>
      <c r="AM28" s="19">
        <f t="shared" si="10"/>
        <v>552</v>
      </c>
      <c r="AN28" s="18">
        <f t="shared" si="10"/>
        <v>180</v>
      </c>
      <c r="AO28" s="18">
        <f t="shared" si="10"/>
        <v>10</v>
      </c>
      <c r="AP28" s="18">
        <f t="shared" si="10"/>
        <v>244</v>
      </c>
      <c r="AQ28" s="18">
        <f t="shared" si="10"/>
        <v>118</v>
      </c>
      <c r="AR28" s="39">
        <f t="shared" si="10"/>
        <v>63</v>
      </c>
    </row>
  </sheetData>
  <mergeCells count="35">
    <mergeCell ref="A14:AR14"/>
    <mergeCell ref="A28:C28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  <mergeCell ref="A1:AR1"/>
    <mergeCell ref="A2:AR2"/>
    <mergeCell ref="A3:AR3"/>
    <mergeCell ref="A4:AR4"/>
    <mergeCell ref="A5:AR5"/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</mergeCells>
  <conditionalFormatting sqref="AG15:AG27">
    <cfRule type="cellIs" dxfId="5" priority="3" operator="equal">
      <formula>0</formula>
    </cfRule>
  </conditionalFormatting>
  <conditionalFormatting sqref="AL15:AL27">
    <cfRule type="cellIs" dxfId="4" priority="1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29"/>
  <sheetViews>
    <sheetView tabSelected="1" zoomScale="90" zoomScaleNormal="90" workbookViewId="0">
      <selection activeCell="U31" sqref="U31"/>
    </sheetView>
  </sheetViews>
  <sheetFormatPr defaultRowHeight="14.25"/>
  <cols>
    <col min="1" max="1" width="2.375" style="1" customWidth="1"/>
    <col min="2" max="2" width="24.5" style="1" customWidth="1"/>
    <col min="3" max="3" width="5.375" style="2" customWidth="1"/>
    <col min="4" max="7" width="2.375" style="8" customWidth="1"/>
    <col min="8" max="8" width="2.375" style="9" customWidth="1"/>
    <col min="9" max="12" width="2.375" style="8" customWidth="1"/>
    <col min="13" max="13" width="2.375" style="3" customWidth="1"/>
    <col min="14" max="17" width="3.25" style="10" customWidth="1"/>
    <col min="18" max="18" width="3.25" style="11" customWidth="1"/>
    <col min="19" max="22" width="3.25" style="8" customWidth="1"/>
    <col min="23" max="23" width="3.25" style="9" customWidth="1"/>
    <col min="24" max="27" width="3.25" style="10" customWidth="1"/>
    <col min="28" max="28" width="3.25" style="11" customWidth="1"/>
    <col min="29" max="32" width="3.25" style="8" customWidth="1"/>
    <col min="33" max="33" width="3.25" style="9" customWidth="1"/>
    <col min="34" max="37" width="3.25" style="8" customWidth="1"/>
    <col min="38" max="38" width="3.25" style="9" customWidth="1"/>
    <col min="39" max="39" width="3.625" style="12" customWidth="1"/>
    <col min="40" max="43" width="3.25" style="13" customWidth="1"/>
    <col min="44" max="44" width="3.25" style="14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</row>
    <row r="2" spans="1:44" ht="13.9" customHeight="1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</row>
    <row r="3" spans="1:44" ht="13.9" customHeight="1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</row>
    <row r="4" spans="1:44" ht="13.9" customHeight="1">
      <c r="A4" s="162" t="s">
        <v>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</row>
    <row r="5" spans="1:44" ht="12.75" customHeight="1">
      <c r="A5" s="165" t="s">
        <v>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</row>
    <row r="6" spans="1:44" s="4" customFormat="1" ht="15" customHeight="1">
      <c r="A6" s="189" t="s">
        <v>5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</row>
    <row r="7" spans="1:44" s="4" customFormat="1" ht="15" customHeight="1">
      <c r="A7" s="190" t="s">
        <v>6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</row>
    <row r="8" spans="1:44" ht="15" customHeight="1">
      <c r="A8" s="202" t="s">
        <v>7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</row>
    <row r="9" spans="1:44" ht="15" customHeight="1">
      <c r="A9" s="203" t="s">
        <v>105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</row>
    <row r="10" spans="1:44" ht="24" customHeight="1"/>
    <row r="11" spans="1:44" ht="14.25" customHeight="1">
      <c r="A11" s="204" t="s">
        <v>8</v>
      </c>
      <c r="B11" s="205" t="s">
        <v>9</v>
      </c>
      <c r="C11" s="206" t="s">
        <v>85</v>
      </c>
      <c r="D11" s="196" t="s">
        <v>11</v>
      </c>
      <c r="E11" s="196"/>
      <c r="F11" s="196"/>
      <c r="G11" s="196"/>
      <c r="H11" s="196"/>
      <c r="I11" s="196"/>
      <c r="J11" s="196"/>
      <c r="K11" s="196"/>
      <c r="L11" s="196"/>
      <c r="M11" s="196"/>
      <c r="N11" s="196" t="s">
        <v>12</v>
      </c>
      <c r="O11" s="196"/>
      <c r="P11" s="196"/>
      <c r="Q11" s="196"/>
      <c r="R11" s="196"/>
      <c r="S11" s="196"/>
      <c r="T11" s="196"/>
      <c r="U11" s="196"/>
      <c r="V11" s="196"/>
      <c r="W11" s="196"/>
      <c r="X11" s="196" t="s">
        <v>13</v>
      </c>
      <c r="Y11" s="196"/>
      <c r="Z11" s="196"/>
      <c r="AA11" s="196"/>
      <c r="AB11" s="196"/>
      <c r="AC11" s="196"/>
      <c r="AD11" s="196"/>
      <c r="AE11" s="196"/>
      <c r="AF11" s="196"/>
      <c r="AG11" s="196"/>
      <c r="AH11" s="197" t="s">
        <v>14</v>
      </c>
      <c r="AI11" s="197"/>
      <c r="AJ11" s="197"/>
      <c r="AK11" s="197"/>
      <c r="AL11" s="197"/>
      <c r="AM11" s="198" t="s">
        <v>15</v>
      </c>
      <c r="AN11" s="195" t="s">
        <v>16</v>
      </c>
      <c r="AO11" s="195"/>
      <c r="AP11" s="195"/>
      <c r="AQ11" s="195"/>
      <c r="AR11" s="192" t="s">
        <v>17</v>
      </c>
    </row>
    <row r="12" spans="1:44" ht="14.25" customHeight="1">
      <c r="A12" s="204"/>
      <c r="B12" s="205"/>
      <c r="C12" s="206"/>
      <c r="D12" s="207" t="s">
        <v>18</v>
      </c>
      <c r="E12" s="207"/>
      <c r="F12" s="207"/>
      <c r="G12" s="207"/>
      <c r="H12" s="192" t="s">
        <v>17</v>
      </c>
      <c r="I12" s="207" t="s">
        <v>19</v>
      </c>
      <c r="J12" s="207"/>
      <c r="K12" s="207"/>
      <c r="L12" s="207"/>
      <c r="M12" s="192" t="s">
        <v>17</v>
      </c>
      <c r="N12" s="199" t="s">
        <v>20</v>
      </c>
      <c r="O12" s="199"/>
      <c r="P12" s="199"/>
      <c r="Q12" s="199"/>
      <c r="R12" s="192" t="s">
        <v>17</v>
      </c>
      <c r="S12" s="199" t="s">
        <v>21</v>
      </c>
      <c r="T12" s="199"/>
      <c r="U12" s="199"/>
      <c r="V12" s="199"/>
      <c r="W12" s="192" t="s">
        <v>17</v>
      </c>
      <c r="X12" s="191" t="s">
        <v>22</v>
      </c>
      <c r="Y12" s="191"/>
      <c r="Z12" s="191"/>
      <c r="AA12" s="191"/>
      <c r="AB12" s="192" t="s">
        <v>17</v>
      </c>
      <c r="AC12" s="191" t="s">
        <v>23</v>
      </c>
      <c r="AD12" s="191"/>
      <c r="AE12" s="191"/>
      <c r="AF12" s="191"/>
      <c r="AG12" s="193" t="s">
        <v>17</v>
      </c>
      <c r="AH12" s="194" t="s">
        <v>86</v>
      </c>
      <c r="AI12" s="194"/>
      <c r="AJ12" s="194"/>
      <c r="AK12" s="194"/>
      <c r="AL12" s="192" t="s">
        <v>17</v>
      </c>
      <c r="AM12" s="198"/>
      <c r="AN12" s="195"/>
      <c r="AO12" s="195"/>
      <c r="AP12" s="195"/>
      <c r="AQ12" s="195"/>
      <c r="AR12" s="192"/>
    </row>
    <row r="13" spans="1:44">
      <c r="A13" s="204"/>
      <c r="B13" s="205"/>
      <c r="C13" s="206"/>
      <c r="D13" s="15" t="s">
        <v>29</v>
      </c>
      <c r="E13" s="15" t="s">
        <v>26</v>
      </c>
      <c r="F13" s="5" t="s">
        <v>27</v>
      </c>
      <c r="G13" s="5" t="s">
        <v>28</v>
      </c>
      <c r="H13" s="192"/>
      <c r="I13" s="15" t="s">
        <v>29</v>
      </c>
      <c r="J13" s="15" t="s">
        <v>26</v>
      </c>
      <c r="K13" s="5" t="s">
        <v>27</v>
      </c>
      <c r="L13" s="5" t="s">
        <v>28</v>
      </c>
      <c r="M13" s="192"/>
      <c r="N13" s="16" t="s">
        <v>29</v>
      </c>
      <c r="O13" s="16" t="s">
        <v>26</v>
      </c>
      <c r="P13" s="6" t="s">
        <v>27</v>
      </c>
      <c r="Q13" s="6" t="s">
        <v>28</v>
      </c>
      <c r="R13" s="192"/>
      <c r="S13" s="16" t="s">
        <v>29</v>
      </c>
      <c r="T13" s="16" t="s">
        <v>26</v>
      </c>
      <c r="U13" s="6" t="s">
        <v>27</v>
      </c>
      <c r="V13" s="6" t="s">
        <v>28</v>
      </c>
      <c r="W13" s="192"/>
      <c r="X13" s="30" t="s">
        <v>29</v>
      </c>
      <c r="Y13" s="30" t="s">
        <v>26</v>
      </c>
      <c r="Z13" s="27" t="s">
        <v>27</v>
      </c>
      <c r="AA13" s="27" t="s">
        <v>28</v>
      </c>
      <c r="AB13" s="192"/>
      <c r="AC13" s="30" t="s">
        <v>29</v>
      </c>
      <c r="AD13" s="30" t="s">
        <v>26</v>
      </c>
      <c r="AE13" s="27" t="s">
        <v>27</v>
      </c>
      <c r="AF13" s="27" t="s">
        <v>28</v>
      </c>
      <c r="AG13" s="193"/>
      <c r="AH13" s="26" t="s">
        <v>29</v>
      </c>
      <c r="AI13" s="26" t="s">
        <v>26</v>
      </c>
      <c r="AJ13" s="32" t="s">
        <v>27</v>
      </c>
      <c r="AK13" s="32" t="s">
        <v>28</v>
      </c>
      <c r="AL13" s="192"/>
      <c r="AM13" s="198"/>
      <c r="AN13" s="17" t="s">
        <v>29</v>
      </c>
      <c r="AO13" s="17" t="s">
        <v>26</v>
      </c>
      <c r="AP13" s="7" t="s">
        <v>27</v>
      </c>
      <c r="AQ13" s="7" t="s">
        <v>28</v>
      </c>
      <c r="AR13" s="192"/>
    </row>
    <row r="14" spans="1:44" ht="21.95" customHeight="1">
      <c r="A14" s="200" t="s">
        <v>106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</row>
    <row r="15" spans="1:44" ht="21.95" customHeight="1">
      <c r="A15" s="34">
        <v>1</v>
      </c>
      <c r="B15" s="151" t="s">
        <v>107</v>
      </c>
      <c r="C15" s="68" t="s">
        <v>65</v>
      </c>
      <c r="D15" s="21"/>
      <c r="E15" s="21"/>
      <c r="F15" s="21"/>
      <c r="G15" s="21"/>
      <c r="H15" s="31"/>
      <c r="I15" s="21"/>
      <c r="J15" s="21"/>
      <c r="K15" s="21"/>
      <c r="L15" s="37"/>
      <c r="M15" s="25"/>
      <c r="N15" s="22">
        <v>15</v>
      </c>
      <c r="O15" s="22"/>
      <c r="P15" s="22">
        <v>18</v>
      </c>
      <c r="Q15" s="22"/>
      <c r="R15" s="25">
        <v>4</v>
      </c>
      <c r="S15" s="22"/>
      <c r="T15" s="22"/>
      <c r="U15" s="22"/>
      <c r="V15" s="22"/>
      <c r="W15" s="25"/>
      <c r="X15" s="28"/>
      <c r="Y15" s="28"/>
      <c r="Z15" s="28"/>
      <c r="AA15" s="28"/>
      <c r="AB15" s="31"/>
      <c r="AC15" s="28"/>
      <c r="AD15" s="28"/>
      <c r="AE15" s="28"/>
      <c r="AF15" s="38"/>
      <c r="AG15" s="20"/>
      <c r="AH15" s="33"/>
      <c r="AI15" s="33"/>
      <c r="AJ15" s="33"/>
      <c r="AK15" s="33"/>
      <c r="AL15" s="20"/>
      <c r="AM15" s="19">
        <f t="shared" ref="AM15" si="0">AN15+AO15+AP15+AQ15</f>
        <v>33</v>
      </c>
      <c r="AN15" s="18">
        <f t="shared" ref="AN15:AR15" si="1">D15+I15+N15+S15+X15+AC15+AH15</f>
        <v>15</v>
      </c>
      <c r="AO15" s="18">
        <f t="shared" si="1"/>
        <v>0</v>
      </c>
      <c r="AP15" s="18">
        <f t="shared" si="1"/>
        <v>18</v>
      </c>
      <c r="AQ15" s="18">
        <f t="shared" si="1"/>
        <v>0</v>
      </c>
      <c r="AR15" s="39">
        <f t="shared" si="1"/>
        <v>4</v>
      </c>
    </row>
    <row r="16" spans="1:44" ht="21.95" customHeight="1">
      <c r="A16" s="34">
        <v>2</v>
      </c>
      <c r="B16" s="152" t="s">
        <v>108</v>
      </c>
      <c r="C16" s="68" t="s">
        <v>90</v>
      </c>
      <c r="D16" s="21"/>
      <c r="E16" s="21"/>
      <c r="F16" s="21"/>
      <c r="G16" s="21"/>
      <c r="H16" s="31"/>
      <c r="I16" s="21"/>
      <c r="J16" s="21"/>
      <c r="K16" s="21"/>
      <c r="L16" s="37"/>
      <c r="M16" s="25"/>
      <c r="N16" s="22">
        <v>10</v>
      </c>
      <c r="O16" s="22"/>
      <c r="P16" s="22">
        <v>18</v>
      </c>
      <c r="Q16" s="22">
        <v>18</v>
      </c>
      <c r="R16" s="25">
        <v>5</v>
      </c>
      <c r="S16" s="22"/>
      <c r="T16" s="22"/>
      <c r="U16" s="22"/>
      <c r="V16" s="22"/>
      <c r="W16" s="25"/>
      <c r="X16" s="28"/>
      <c r="Y16" s="28"/>
      <c r="Z16" s="28"/>
      <c r="AA16" s="28"/>
      <c r="AB16" s="31"/>
      <c r="AC16" s="28"/>
      <c r="AD16" s="28"/>
      <c r="AE16" s="28"/>
      <c r="AF16" s="38"/>
      <c r="AG16" s="20"/>
      <c r="AH16" s="33"/>
      <c r="AI16" s="33"/>
      <c r="AJ16" s="33"/>
      <c r="AK16" s="33"/>
      <c r="AL16" s="20"/>
      <c r="AM16" s="19">
        <f t="shared" ref="AM16:AM27" si="2">AN16+AO16+AP16+AQ16</f>
        <v>46</v>
      </c>
      <c r="AN16" s="18">
        <f t="shared" ref="AN16:AN27" si="3">D16+I16+N16+S16+X16+AC16+AH16</f>
        <v>10</v>
      </c>
      <c r="AO16" s="18">
        <f t="shared" ref="AO16:AO27" si="4">E16+J16+O16+T16+Y16+AD16+AI16</f>
        <v>0</v>
      </c>
      <c r="AP16" s="18">
        <f t="shared" ref="AP16:AP27" si="5">F16+K16+P16+U16+Z16+AE16+AJ16</f>
        <v>18</v>
      </c>
      <c r="AQ16" s="18">
        <f t="shared" ref="AQ16:AQ27" si="6">G16+L16+Q16+V16+AA16+AF16+AK16</f>
        <v>18</v>
      </c>
      <c r="AR16" s="39">
        <f t="shared" ref="AR16:AR27" si="7">H16+M16+R16+W16+AB16+AG16+AL16</f>
        <v>5</v>
      </c>
    </row>
    <row r="17" spans="1:46" ht="21.95" customHeight="1">
      <c r="A17" s="34">
        <v>3</v>
      </c>
      <c r="B17" s="152" t="s">
        <v>109</v>
      </c>
      <c r="C17" s="68" t="s">
        <v>46</v>
      </c>
      <c r="D17" s="21"/>
      <c r="E17" s="21"/>
      <c r="F17" s="21"/>
      <c r="G17" s="21"/>
      <c r="H17" s="25"/>
      <c r="I17" s="21"/>
      <c r="J17" s="21"/>
      <c r="K17" s="21"/>
      <c r="L17" s="21"/>
      <c r="M17" s="25"/>
      <c r="N17" s="22"/>
      <c r="O17" s="22"/>
      <c r="P17" s="22"/>
      <c r="Q17" s="22"/>
      <c r="R17" s="25"/>
      <c r="S17" s="22">
        <v>15</v>
      </c>
      <c r="T17" s="22"/>
      <c r="U17" s="22">
        <v>18</v>
      </c>
      <c r="V17" s="22"/>
      <c r="W17" s="25">
        <v>4</v>
      </c>
      <c r="X17" s="28"/>
      <c r="Y17" s="28"/>
      <c r="Z17" s="28"/>
      <c r="AA17" s="28"/>
      <c r="AB17" s="25"/>
      <c r="AC17" s="28"/>
      <c r="AD17" s="28"/>
      <c r="AE17" s="28"/>
      <c r="AF17" s="28"/>
      <c r="AG17" s="20"/>
      <c r="AH17" s="33"/>
      <c r="AI17" s="33"/>
      <c r="AJ17" s="33"/>
      <c r="AK17" s="33"/>
      <c r="AL17" s="20"/>
      <c r="AM17" s="19">
        <f t="shared" si="2"/>
        <v>33</v>
      </c>
      <c r="AN17" s="18">
        <f t="shared" si="3"/>
        <v>15</v>
      </c>
      <c r="AO17" s="18">
        <f t="shared" si="4"/>
        <v>0</v>
      </c>
      <c r="AP17" s="18">
        <f t="shared" si="5"/>
        <v>18</v>
      </c>
      <c r="AQ17" s="18">
        <f t="shared" si="6"/>
        <v>0</v>
      </c>
      <c r="AR17" s="39">
        <f t="shared" si="7"/>
        <v>4</v>
      </c>
    </row>
    <row r="18" spans="1:46" ht="21.95" customHeight="1">
      <c r="A18" s="34">
        <v>4</v>
      </c>
      <c r="B18" s="152" t="s">
        <v>110</v>
      </c>
      <c r="C18" s="68" t="s">
        <v>93</v>
      </c>
      <c r="D18" s="21"/>
      <c r="E18" s="21"/>
      <c r="F18" s="21"/>
      <c r="G18" s="21"/>
      <c r="H18" s="31"/>
      <c r="I18" s="21"/>
      <c r="J18" s="21"/>
      <c r="K18" s="21"/>
      <c r="L18" s="37"/>
      <c r="M18" s="25"/>
      <c r="N18" s="22"/>
      <c r="O18" s="22"/>
      <c r="P18" s="22"/>
      <c r="Q18" s="22"/>
      <c r="R18" s="25"/>
      <c r="S18" s="22">
        <v>10</v>
      </c>
      <c r="T18" s="22"/>
      <c r="U18" s="22">
        <v>18</v>
      </c>
      <c r="V18" s="22">
        <v>18</v>
      </c>
      <c r="W18" s="25">
        <v>5</v>
      </c>
      <c r="X18" s="28"/>
      <c r="Y18" s="28"/>
      <c r="Z18" s="28"/>
      <c r="AA18" s="28"/>
      <c r="AB18" s="31"/>
      <c r="AC18" s="28"/>
      <c r="AD18" s="28"/>
      <c r="AE18" s="28"/>
      <c r="AF18" s="38"/>
      <c r="AG18" s="20"/>
      <c r="AH18" s="33"/>
      <c r="AI18" s="33"/>
      <c r="AJ18" s="33"/>
      <c r="AK18" s="33"/>
      <c r="AL18" s="20"/>
      <c r="AM18" s="19">
        <f t="shared" si="2"/>
        <v>46</v>
      </c>
      <c r="AN18" s="18">
        <f t="shared" si="3"/>
        <v>10</v>
      </c>
      <c r="AO18" s="18">
        <f t="shared" si="4"/>
        <v>0</v>
      </c>
      <c r="AP18" s="18">
        <f t="shared" si="5"/>
        <v>18</v>
      </c>
      <c r="AQ18" s="18">
        <f t="shared" si="6"/>
        <v>18</v>
      </c>
      <c r="AR18" s="39">
        <f t="shared" si="7"/>
        <v>5</v>
      </c>
    </row>
    <row r="19" spans="1:46" ht="21.95" customHeight="1">
      <c r="A19" s="34">
        <v>5</v>
      </c>
      <c r="B19" s="152" t="s">
        <v>111</v>
      </c>
      <c r="C19" s="68" t="s">
        <v>46</v>
      </c>
      <c r="D19" s="21"/>
      <c r="E19" s="21"/>
      <c r="F19" s="21"/>
      <c r="G19" s="21"/>
      <c r="H19" s="25"/>
      <c r="I19" s="21"/>
      <c r="J19" s="21"/>
      <c r="K19" s="21"/>
      <c r="L19" s="21"/>
      <c r="M19" s="25"/>
      <c r="N19" s="22"/>
      <c r="O19" s="22"/>
      <c r="P19" s="22"/>
      <c r="Q19" s="22"/>
      <c r="R19" s="25"/>
      <c r="S19" s="22">
        <v>15</v>
      </c>
      <c r="T19" s="22"/>
      <c r="U19" s="22">
        <v>18</v>
      </c>
      <c r="V19" s="22"/>
      <c r="W19" s="25">
        <v>4</v>
      </c>
      <c r="X19" s="28"/>
      <c r="Y19" s="28"/>
      <c r="Z19" s="28"/>
      <c r="AA19" s="28"/>
      <c r="AB19" s="25"/>
      <c r="AC19" s="28"/>
      <c r="AD19" s="28"/>
      <c r="AE19" s="28"/>
      <c r="AF19" s="28"/>
      <c r="AG19" s="20"/>
      <c r="AH19" s="33"/>
      <c r="AI19" s="33"/>
      <c r="AJ19" s="33"/>
      <c r="AK19" s="33"/>
      <c r="AL19" s="20"/>
      <c r="AM19" s="19">
        <f t="shared" si="2"/>
        <v>33</v>
      </c>
      <c r="AN19" s="18">
        <f t="shared" si="3"/>
        <v>15</v>
      </c>
      <c r="AO19" s="18">
        <f t="shared" si="4"/>
        <v>0</v>
      </c>
      <c r="AP19" s="18">
        <f t="shared" si="5"/>
        <v>18</v>
      </c>
      <c r="AQ19" s="18">
        <f t="shared" si="6"/>
        <v>0</v>
      </c>
      <c r="AR19" s="39">
        <f t="shared" si="7"/>
        <v>4</v>
      </c>
      <c r="AT19" s="36"/>
    </row>
    <row r="20" spans="1:46" ht="21.95" customHeight="1">
      <c r="A20" s="34">
        <v>6</v>
      </c>
      <c r="B20" s="152" t="s">
        <v>112</v>
      </c>
      <c r="C20" s="68" t="s">
        <v>69</v>
      </c>
      <c r="D20" s="21"/>
      <c r="E20" s="21"/>
      <c r="F20" s="21"/>
      <c r="G20" s="21"/>
      <c r="H20" s="25"/>
      <c r="I20" s="21"/>
      <c r="J20" s="21"/>
      <c r="K20" s="21"/>
      <c r="L20" s="21"/>
      <c r="M20" s="25"/>
      <c r="N20" s="22"/>
      <c r="O20" s="22"/>
      <c r="P20" s="22"/>
      <c r="Q20" s="22"/>
      <c r="R20" s="25"/>
      <c r="S20" s="22"/>
      <c r="T20" s="22"/>
      <c r="U20" s="22"/>
      <c r="V20" s="22"/>
      <c r="W20" s="25"/>
      <c r="X20" s="28">
        <v>15</v>
      </c>
      <c r="Y20" s="28"/>
      <c r="Z20" s="28">
        <v>18</v>
      </c>
      <c r="AA20" s="28">
        <v>10</v>
      </c>
      <c r="AB20" s="31">
        <v>5</v>
      </c>
      <c r="AC20" s="28"/>
      <c r="AD20" s="28"/>
      <c r="AE20" s="28"/>
      <c r="AF20" s="38"/>
      <c r="AG20" s="20"/>
      <c r="AH20" s="33"/>
      <c r="AI20" s="33"/>
      <c r="AJ20" s="33"/>
      <c r="AK20" s="33"/>
      <c r="AL20" s="20"/>
      <c r="AM20" s="19">
        <f t="shared" si="2"/>
        <v>43</v>
      </c>
      <c r="AN20" s="18">
        <f t="shared" si="3"/>
        <v>15</v>
      </c>
      <c r="AO20" s="18">
        <f t="shared" si="4"/>
        <v>0</v>
      </c>
      <c r="AP20" s="18">
        <f t="shared" si="5"/>
        <v>18</v>
      </c>
      <c r="AQ20" s="18">
        <f t="shared" si="6"/>
        <v>10</v>
      </c>
      <c r="AR20" s="39">
        <f t="shared" si="7"/>
        <v>5</v>
      </c>
      <c r="AT20" s="36"/>
    </row>
    <row r="21" spans="1:46" ht="21.95" customHeight="1">
      <c r="A21" s="34">
        <v>7</v>
      </c>
      <c r="B21" s="153" t="s">
        <v>97</v>
      </c>
      <c r="C21" s="68" t="s">
        <v>49</v>
      </c>
      <c r="D21" s="21"/>
      <c r="E21" s="21"/>
      <c r="F21" s="21"/>
      <c r="G21" s="21"/>
      <c r="H21" s="31"/>
      <c r="I21" s="21"/>
      <c r="J21" s="21"/>
      <c r="K21" s="21"/>
      <c r="L21" s="37"/>
      <c r="M21" s="25"/>
      <c r="N21" s="22"/>
      <c r="O21" s="22"/>
      <c r="P21" s="22"/>
      <c r="Q21" s="22"/>
      <c r="R21" s="25"/>
      <c r="S21" s="22"/>
      <c r="T21" s="22"/>
      <c r="U21" s="22"/>
      <c r="V21" s="22"/>
      <c r="W21" s="25"/>
      <c r="X21" s="28">
        <v>15</v>
      </c>
      <c r="Y21" s="28"/>
      <c r="Z21" s="28">
        <v>18</v>
      </c>
      <c r="AA21" s="28"/>
      <c r="AB21" s="25">
        <v>4</v>
      </c>
      <c r="AC21" s="28"/>
      <c r="AD21" s="28"/>
      <c r="AE21" s="28"/>
      <c r="AF21" s="28"/>
      <c r="AG21" s="20"/>
      <c r="AH21" s="33"/>
      <c r="AI21" s="33"/>
      <c r="AJ21" s="33"/>
      <c r="AK21" s="33"/>
      <c r="AL21" s="20"/>
      <c r="AM21" s="19">
        <f t="shared" si="2"/>
        <v>33</v>
      </c>
      <c r="AN21" s="18">
        <f t="shared" si="3"/>
        <v>15</v>
      </c>
      <c r="AO21" s="18">
        <f t="shared" si="4"/>
        <v>0</v>
      </c>
      <c r="AP21" s="18">
        <f t="shared" si="5"/>
        <v>18</v>
      </c>
      <c r="AQ21" s="18">
        <f t="shared" si="6"/>
        <v>0</v>
      </c>
      <c r="AR21" s="39">
        <f t="shared" si="7"/>
        <v>4</v>
      </c>
    </row>
    <row r="22" spans="1:46" ht="21.95" customHeight="1">
      <c r="A22" s="34">
        <v>8</v>
      </c>
      <c r="B22" s="151" t="s">
        <v>113</v>
      </c>
      <c r="C22" s="68" t="s">
        <v>98</v>
      </c>
      <c r="D22" s="21"/>
      <c r="E22" s="21"/>
      <c r="F22" s="21"/>
      <c r="G22" s="21"/>
      <c r="H22" s="31"/>
      <c r="I22" s="21"/>
      <c r="J22" s="21"/>
      <c r="K22" s="21"/>
      <c r="L22" s="37"/>
      <c r="M22" s="25"/>
      <c r="N22" s="22"/>
      <c r="O22" s="22"/>
      <c r="P22" s="22"/>
      <c r="Q22" s="22"/>
      <c r="R22" s="25"/>
      <c r="S22" s="22"/>
      <c r="T22" s="22"/>
      <c r="U22" s="22"/>
      <c r="V22" s="22"/>
      <c r="W22" s="25"/>
      <c r="X22" s="28">
        <v>10</v>
      </c>
      <c r="Y22" s="28"/>
      <c r="Z22" s="28">
        <v>18</v>
      </c>
      <c r="AA22" s="28">
        <v>18</v>
      </c>
      <c r="AB22" s="31">
        <v>5</v>
      </c>
      <c r="AC22" s="28">
        <v>10</v>
      </c>
      <c r="AD22" s="28"/>
      <c r="AE22" s="28">
        <v>18</v>
      </c>
      <c r="AF22" s="40">
        <v>18</v>
      </c>
      <c r="AG22" s="20">
        <v>5</v>
      </c>
      <c r="AH22" s="33"/>
      <c r="AI22" s="33"/>
      <c r="AJ22" s="33"/>
      <c r="AK22" s="33"/>
      <c r="AL22" s="20"/>
      <c r="AM22" s="19">
        <f t="shared" si="2"/>
        <v>92</v>
      </c>
      <c r="AN22" s="18">
        <f t="shared" si="3"/>
        <v>20</v>
      </c>
      <c r="AO22" s="18">
        <f t="shared" si="4"/>
        <v>0</v>
      </c>
      <c r="AP22" s="18">
        <f t="shared" si="5"/>
        <v>36</v>
      </c>
      <c r="AQ22" s="18">
        <f t="shared" si="6"/>
        <v>36</v>
      </c>
      <c r="AR22" s="39">
        <f t="shared" si="7"/>
        <v>10</v>
      </c>
    </row>
    <row r="23" spans="1:46" ht="21.95" customHeight="1">
      <c r="A23" s="34">
        <v>9</v>
      </c>
      <c r="B23" s="152" t="s">
        <v>114</v>
      </c>
      <c r="C23" s="68" t="s">
        <v>98</v>
      </c>
      <c r="D23" s="21"/>
      <c r="E23" s="21"/>
      <c r="F23" s="21"/>
      <c r="G23" s="21"/>
      <c r="H23" s="25"/>
      <c r="I23" s="21"/>
      <c r="J23" s="21"/>
      <c r="K23" s="21"/>
      <c r="L23" s="21"/>
      <c r="M23" s="25"/>
      <c r="N23" s="22"/>
      <c r="O23" s="22"/>
      <c r="P23" s="22"/>
      <c r="Q23" s="22"/>
      <c r="R23" s="25"/>
      <c r="S23" s="22"/>
      <c r="T23" s="22"/>
      <c r="U23" s="22"/>
      <c r="V23" s="22"/>
      <c r="W23" s="25"/>
      <c r="X23" s="28"/>
      <c r="Y23" s="28"/>
      <c r="Z23" s="28"/>
      <c r="AA23" s="28"/>
      <c r="AB23" s="25"/>
      <c r="AC23" s="28">
        <v>15</v>
      </c>
      <c r="AD23" s="28"/>
      <c r="AE23" s="28">
        <v>18</v>
      </c>
      <c r="AF23" s="28"/>
      <c r="AG23" s="20">
        <v>4</v>
      </c>
      <c r="AH23" s="33"/>
      <c r="AI23" s="33"/>
      <c r="AJ23" s="33"/>
      <c r="AK23" s="33"/>
      <c r="AL23" s="20"/>
      <c r="AM23" s="19">
        <f t="shared" si="2"/>
        <v>33</v>
      </c>
      <c r="AN23" s="18">
        <f t="shared" si="3"/>
        <v>15</v>
      </c>
      <c r="AO23" s="18">
        <f t="shared" si="4"/>
        <v>0</v>
      </c>
      <c r="AP23" s="18">
        <f t="shared" si="5"/>
        <v>18</v>
      </c>
      <c r="AQ23" s="18">
        <f t="shared" si="6"/>
        <v>0</v>
      </c>
      <c r="AR23" s="39">
        <f t="shared" si="7"/>
        <v>4</v>
      </c>
    </row>
    <row r="24" spans="1:46" ht="21.95" customHeight="1">
      <c r="A24" s="34">
        <v>10</v>
      </c>
      <c r="B24" s="152" t="s">
        <v>115</v>
      </c>
      <c r="C24" s="68" t="s">
        <v>51</v>
      </c>
      <c r="D24" s="21"/>
      <c r="E24" s="21"/>
      <c r="F24" s="21"/>
      <c r="G24" s="21"/>
      <c r="H24" s="31"/>
      <c r="I24" s="21"/>
      <c r="J24" s="21"/>
      <c r="K24" s="21"/>
      <c r="L24" s="37"/>
      <c r="M24" s="25"/>
      <c r="N24" s="22"/>
      <c r="O24" s="22"/>
      <c r="P24" s="22"/>
      <c r="Q24" s="22"/>
      <c r="R24" s="25"/>
      <c r="S24" s="22"/>
      <c r="T24" s="22"/>
      <c r="U24" s="22"/>
      <c r="V24" s="22"/>
      <c r="W24" s="25"/>
      <c r="X24" s="28"/>
      <c r="Y24" s="28"/>
      <c r="Z24" s="28"/>
      <c r="AA24" s="28"/>
      <c r="AB24" s="25"/>
      <c r="AC24" s="28">
        <v>15</v>
      </c>
      <c r="AD24" s="28"/>
      <c r="AE24" s="28">
        <v>18</v>
      </c>
      <c r="AF24" s="28"/>
      <c r="AG24" s="20">
        <v>4</v>
      </c>
      <c r="AH24" s="33"/>
      <c r="AI24" s="33"/>
      <c r="AJ24" s="33"/>
      <c r="AK24" s="33"/>
      <c r="AL24" s="20"/>
      <c r="AM24" s="19">
        <f t="shared" si="2"/>
        <v>33</v>
      </c>
      <c r="AN24" s="18">
        <f t="shared" si="3"/>
        <v>15</v>
      </c>
      <c r="AO24" s="18">
        <f t="shared" si="4"/>
        <v>0</v>
      </c>
      <c r="AP24" s="18">
        <f t="shared" si="5"/>
        <v>18</v>
      </c>
      <c r="AQ24" s="18">
        <f t="shared" si="6"/>
        <v>0</v>
      </c>
      <c r="AR24" s="39">
        <f t="shared" si="7"/>
        <v>4</v>
      </c>
    </row>
    <row r="25" spans="1:46" ht="21.95" customHeight="1">
      <c r="A25" s="34">
        <v>11</v>
      </c>
      <c r="B25" s="152" t="s">
        <v>116</v>
      </c>
      <c r="C25" s="68" t="s">
        <v>73</v>
      </c>
      <c r="D25" s="21"/>
      <c r="E25" s="21"/>
      <c r="F25" s="21"/>
      <c r="G25" s="21"/>
      <c r="H25" s="25"/>
      <c r="I25" s="21"/>
      <c r="J25" s="21"/>
      <c r="K25" s="21"/>
      <c r="L25" s="21"/>
      <c r="M25" s="25"/>
      <c r="N25" s="22"/>
      <c r="O25" s="22"/>
      <c r="P25" s="22"/>
      <c r="Q25" s="22"/>
      <c r="R25" s="25"/>
      <c r="S25" s="22"/>
      <c r="T25" s="22"/>
      <c r="U25" s="22"/>
      <c r="V25" s="22"/>
      <c r="W25" s="25"/>
      <c r="X25" s="28"/>
      <c r="Y25" s="28"/>
      <c r="Z25" s="28"/>
      <c r="AA25" s="28"/>
      <c r="AB25" s="25"/>
      <c r="AC25" s="28"/>
      <c r="AD25" s="28"/>
      <c r="AE25" s="28"/>
      <c r="AF25" s="28"/>
      <c r="AG25" s="20"/>
      <c r="AH25" s="33">
        <v>10</v>
      </c>
      <c r="AI25" s="33"/>
      <c r="AJ25" s="33">
        <v>18</v>
      </c>
      <c r="AK25" s="33">
        <v>18</v>
      </c>
      <c r="AL25" s="35">
        <v>5</v>
      </c>
      <c r="AM25" s="19">
        <f t="shared" si="2"/>
        <v>46</v>
      </c>
      <c r="AN25" s="18">
        <f t="shared" si="3"/>
        <v>10</v>
      </c>
      <c r="AO25" s="18">
        <f t="shared" si="4"/>
        <v>0</v>
      </c>
      <c r="AP25" s="18">
        <f t="shared" si="5"/>
        <v>18</v>
      </c>
      <c r="AQ25" s="18">
        <f t="shared" si="6"/>
        <v>18</v>
      </c>
      <c r="AR25" s="39">
        <f t="shared" si="7"/>
        <v>5</v>
      </c>
    </row>
    <row r="26" spans="1:46" ht="21.95" customHeight="1">
      <c r="A26" s="34">
        <v>12</v>
      </c>
      <c r="B26" s="152" t="s">
        <v>117</v>
      </c>
      <c r="C26" s="68" t="s">
        <v>103</v>
      </c>
      <c r="D26" s="21"/>
      <c r="E26" s="21"/>
      <c r="F26" s="21"/>
      <c r="G26" s="21"/>
      <c r="H26" s="25"/>
      <c r="I26" s="21"/>
      <c r="J26" s="21"/>
      <c r="K26" s="21"/>
      <c r="L26" s="21"/>
      <c r="M26" s="25"/>
      <c r="N26" s="22"/>
      <c r="O26" s="22"/>
      <c r="P26" s="22"/>
      <c r="Q26" s="22"/>
      <c r="R26" s="25"/>
      <c r="S26" s="22"/>
      <c r="T26" s="22"/>
      <c r="U26" s="22"/>
      <c r="V26" s="22"/>
      <c r="W26" s="25"/>
      <c r="X26" s="28"/>
      <c r="Y26" s="28"/>
      <c r="Z26" s="28"/>
      <c r="AA26" s="28"/>
      <c r="AB26" s="25"/>
      <c r="AC26" s="28"/>
      <c r="AD26" s="28"/>
      <c r="AE26" s="28"/>
      <c r="AF26" s="28"/>
      <c r="AG26" s="20"/>
      <c r="AH26" s="33">
        <v>15</v>
      </c>
      <c r="AI26" s="33">
        <v>10</v>
      </c>
      <c r="AJ26" s="33">
        <v>18</v>
      </c>
      <c r="AK26" s="33"/>
      <c r="AL26" s="20">
        <v>5</v>
      </c>
      <c r="AM26" s="19">
        <f t="shared" si="2"/>
        <v>43</v>
      </c>
      <c r="AN26" s="18">
        <f t="shared" si="3"/>
        <v>15</v>
      </c>
      <c r="AO26" s="18">
        <f t="shared" si="4"/>
        <v>10</v>
      </c>
      <c r="AP26" s="18">
        <f t="shared" si="5"/>
        <v>18</v>
      </c>
      <c r="AQ26" s="18">
        <f t="shared" si="6"/>
        <v>0</v>
      </c>
      <c r="AR26" s="39">
        <f t="shared" si="7"/>
        <v>5</v>
      </c>
    </row>
    <row r="27" spans="1:46" ht="21.95" customHeight="1">
      <c r="A27" s="34">
        <v>13</v>
      </c>
      <c r="B27" s="154" t="s">
        <v>132</v>
      </c>
      <c r="C27" s="68" t="s">
        <v>73</v>
      </c>
      <c r="D27" s="21"/>
      <c r="E27" s="21"/>
      <c r="F27" s="21"/>
      <c r="G27" s="21"/>
      <c r="H27" s="25"/>
      <c r="I27" s="21"/>
      <c r="J27" s="21"/>
      <c r="K27" s="21"/>
      <c r="L27" s="21"/>
      <c r="M27" s="25"/>
      <c r="N27" s="22"/>
      <c r="O27" s="22"/>
      <c r="P27" s="22"/>
      <c r="Q27" s="22"/>
      <c r="R27" s="25"/>
      <c r="S27" s="22"/>
      <c r="T27" s="22"/>
      <c r="U27" s="22"/>
      <c r="V27" s="22"/>
      <c r="W27" s="25"/>
      <c r="X27" s="28"/>
      <c r="Y27" s="28"/>
      <c r="Z27" s="28"/>
      <c r="AA27" s="28"/>
      <c r="AB27" s="25"/>
      <c r="AC27" s="28"/>
      <c r="AD27" s="28"/>
      <c r="AE27" s="28"/>
      <c r="AF27" s="28"/>
      <c r="AG27" s="20"/>
      <c r="AH27" s="33">
        <v>10</v>
      </c>
      <c r="AI27" s="33"/>
      <c r="AJ27" s="33">
        <v>10</v>
      </c>
      <c r="AK27" s="33">
        <v>18</v>
      </c>
      <c r="AL27" s="20">
        <v>4</v>
      </c>
      <c r="AM27" s="19">
        <f t="shared" si="2"/>
        <v>38</v>
      </c>
      <c r="AN27" s="18">
        <f t="shared" si="3"/>
        <v>10</v>
      </c>
      <c r="AO27" s="18">
        <f t="shared" si="4"/>
        <v>0</v>
      </c>
      <c r="AP27" s="18">
        <f t="shared" si="5"/>
        <v>10</v>
      </c>
      <c r="AQ27" s="18">
        <f t="shared" si="6"/>
        <v>18</v>
      </c>
      <c r="AR27" s="39">
        <f t="shared" si="7"/>
        <v>4</v>
      </c>
    </row>
    <row r="28" spans="1:46" ht="22.5" customHeight="1">
      <c r="A28" s="201" t="s">
        <v>104</v>
      </c>
      <c r="B28" s="201"/>
      <c r="C28" s="201"/>
      <c r="D28" s="24">
        <f t="shared" ref="D28:W28" si="8">SUM(D15:D21)</f>
        <v>0</v>
      </c>
      <c r="E28" s="24">
        <f t="shared" si="8"/>
        <v>0</v>
      </c>
      <c r="F28" s="24">
        <f t="shared" si="8"/>
        <v>0</v>
      </c>
      <c r="G28" s="24">
        <f t="shared" si="8"/>
        <v>0</v>
      </c>
      <c r="H28" s="23">
        <f t="shared" si="8"/>
        <v>0</v>
      </c>
      <c r="I28" s="24">
        <f t="shared" si="8"/>
        <v>0</v>
      </c>
      <c r="J28" s="24">
        <f t="shared" si="8"/>
        <v>0</v>
      </c>
      <c r="K28" s="24">
        <f t="shared" si="8"/>
        <v>0</v>
      </c>
      <c r="L28" s="24">
        <f t="shared" si="8"/>
        <v>0</v>
      </c>
      <c r="M28" s="23">
        <f t="shared" si="8"/>
        <v>0</v>
      </c>
      <c r="N28" s="22">
        <f t="shared" si="8"/>
        <v>25</v>
      </c>
      <c r="O28" s="22">
        <f t="shared" si="8"/>
        <v>0</v>
      </c>
      <c r="P28" s="22">
        <f t="shared" si="8"/>
        <v>36</v>
      </c>
      <c r="Q28" s="22">
        <f t="shared" si="8"/>
        <v>18</v>
      </c>
      <c r="R28" s="23">
        <f t="shared" si="8"/>
        <v>9</v>
      </c>
      <c r="S28" s="22">
        <f t="shared" si="8"/>
        <v>40</v>
      </c>
      <c r="T28" s="22">
        <f t="shared" si="8"/>
        <v>0</v>
      </c>
      <c r="U28" s="22">
        <f t="shared" si="8"/>
        <v>54</v>
      </c>
      <c r="V28" s="22">
        <f t="shared" si="8"/>
        <v>18</v>
      </c>
      <c r="W28" s="23">
        <f t="shared" si="8"/>
        <v>13</v>
      </c>
      <c r="X28" s="29">
        <f t="shared" ref="X28:AL28" si="9">SUM(X15:X27)</f>
        <v>40</v>
      </c>
      <c r="Y28" s="29">
        <f t="shared" si="9"/>
        <v>0</v>
      </c>
      <c r="Z28" s="29">
        <f t="shared" si="9"/>
        <v>54</v>
      </c>
      <c r="AA28" s="29">
        <f t="shared" si="9"/>
        <v>28</v>
      </c>
      <c r="AB28" s="23">
        <f t="shared" si="9"/>
        <v>14</v>
      </c>
      <c r="AC28" s="29">
        <f t="shared" si="9"/>
        <v>40</v>
      </c>
      <c r="AD28" s="29">
        <f t="shared" si="9"/>
        <v>0</v>
      </c>
      <c r="AE28" s="29">
        <f t="shared" si="9"/>
        <v>54</v>
      </c>
      <c r="AF28" s="29">
        <f t="shared" si="9"/>
        <v>18</v>
      </c>
      <c r="AG28" s="23">
        <f t="shared" si="9"/>
        <v>13</v>
      </c>
      <c r="AH28" s="33">
        <f t="shared" si="9"/>
        <v>35</v>
      </c>
      <c r="AI28" s="33">
        <f t="shared" si="9"/>
        <v>10</v>
      </c>
      <c r="AJ28" s="33">
        <f t="shared" si="9"/>
        <v>46</v>
      </c>
      <c r="AK28" s="33">
        <f t="shared" si="9"/>
        <v>36</v>
      </c>
      <c r="AL28" s="23">
        <f t="shared" si="9"/>
        <v>14</v>
      </c>
      <c r="AM28" s="19">
        <f t="shared" ref="AM28:AR28" si="10">SUM(AM15:AM27)</f>
        <v>552</v>
      </c>
      <c r="AN28" s="18">
        <f t="shared" si="10"/>
        <v>180</v>
      </c>
      <c r="AO28" s="18">
        <f t="shared" si="10"/>
        <v>10</v>
      </c>
      <c r="AP28" s="18">
        <f t="shared" si="10"/>
        <v>244</v>
      </c>
      <c r="AQ28" s="18">
        <f t="shared" si="10"/>
        <v>118</v>
      </c>
      <c r="AR28" s="39">
        <f t="shared" si="10"/>
        <v>63</v>
      </c>
    </row>
    <row r="29" spans="1:46" ht="14.45" customHeight="1"/>
  </sheetData>
  <mergeCells count="35">
    <mergeCell ref="A28:C28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1:AR1"/>
    <mergeCell ref="A2:AR2"/>
    <mergeCell ref="A3:AR3"/>
    <mergeCell ref="A4:AR4"/>
    <mergeCell ref="A5:AR5"/>
  </mergeCells>
  <conditionalFormatting sqref="AG15:AG27">
    <cfRule type="cellIs" dxfId="3" priority="3" operator="equal">
      <formula>0</formula>
    </cfRule>
  </conditionalFormatting>
  <conditionalFormatting sqref="AL15:AL27">
    <cfRule type="cellIs" dxfId="2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29"/>
  <sheetViews>
    <sheetView zoomScale="90" zoomScaleNormal="90" workbookViewId="0">
      <selection activeCell="C31" sqref="C31"/>
    </sheetView>
  </sheetViews>
  <sheetFormatPr defaultColWidth="9" defaultRowHeight="14.25"/>
  <cols>
    <col min="1" max="1" width="2.375" style="46" customWidth="1"/>
    <col min="2" max="2" width="24.5" style="46" customWidth="1"/>
    <col min="3" max="3" width="5.375" style="47" customWidth="1"/>
    <col min="4" max="7" width="2.375" style="48" customWidth="1"/>
    <col min="8" max="8" width="2.375" style="49" customWidth="1"/>
    <col min="9" max="12" width="2.375" style="48" customWidth="1"/>
    <col min="13" max="13" width="2.375" style="50" customWidth="1"/>
    <col min="14" max="17" width="3.25" style="51" customWidth="1"/>
    <col min="18" max="18" width="3.25" style="52" customWidth="1"/>
    <col min="19" max="22" width="3.25" style="48" customWidth="1"/>
    <col min="23" max="23" width="3.25" style="49" customWidth="1"/>
    <col min="24" max="27" width="3.25" style="51" customWidth="1"/>
    <col min="28" max="28" width="3.25" style="52" customWidth="1"/>
    <col min="29" max="32" width="3.25" style="48" customWidth="1"/>
    <col min="33" max="33" width="3.25" style="49" customWidth="1"/>
    <col min="34" max="37" width="3.25" style="48" customWidth="1"/>
    <col min="38" max="38" width="3.25" style="49" customWidth="1"/>
    <col min="39" max="39" width="5.375" style="53" customWidth="1"/>
    <col min="40" max="44" width="3.25" style="54" customWidth="1"/>
    <col min="45" max="256" width="8.625" style="44" customWidth="1"/>
    <col min="257" max="257" width="2.375" style="44" customWidth="1"/>
    <col min="258" max="258" width="24.25" style="44" customWidth="1"/>
    <col min="259" max="259" width="5.75" style="44" customWidth="1"/>
    <col min="260" max="279" width="2.25" style="44" customWidth="1"/>
    <col min="280" max="280" width="3.125" style="44" customWidth="1"/>
    <col min="281" max="281" width="2.25" style="44" customWidth="1"/>
    <col min="282" max="282" width="3.25" style="44" customWidth="1"/>
    <col min="283" max="283" width="3.125" style="44" customWidth="1"/>
    <col min="284" max="284" width="3" style="44" customWidth="1"/>
    <col min="285" max="285" width="3.125" style="44" customWidth="1"/>
    <col min="286" max="286" width="2.25" style="44" customWidth="1"/>
    <col min="287" max="287" width="3.25" style="44" customWidth="1"/>
    <col min="288" max="290" width="3" style="44" customWidth="1"/>
    <col min="291" max="291" width="2.25" style="44" customWidth="1"/>
    <col min="292" max="292" width="2.75" style="44" customWidth="1"/>
    <col min="293" max="294" width="2.25" style="44" customWidth="1"/>
    <col min="295" max="295" width="4.25" style="44" customWidth="1"/>
    <col min="296" max="300" width="3.25" style="44" customWidth="1"/>
    <col min="301" max="512" width="8.625" style="44" customWidth="1"/>
    <col min="513" max="513" width="2.375" style="44" customWidth="1"/>
    <col min="514" max="514" width="24.25" style="44" customWidth="1"/>
    <col min="515" max="515" width="5.75" style="44" customWidth="1"/>
    <col min="516" max="535" width="2.25" style="44" customWidth="1"/>
    <col min="536" max="536" width="3.125" style="44" customWidth="1"/>
    <col min="537" max="537" width="2.25" style="44" customWidth="1"/>
    <col min="538" max="538" width="3.25" style="44" customWidth="1"/>
    <col min="539" max="539" width="3.125" style="44" customWidth="1"/>
    <col min="540" max="540" width="3" style="44" customWidth="1"/>
    <col min="541" max="541" width="3.125" style="44" customWidth="1"/>
    <col min="542" max="542" width="2.25" style="44" customWidth="1"/>
    <col min="543" max="543" width="3.25" style="44" customWidth="1"/>
    <col min="544" max="546" width="3" style="44" customWidth="1"/>
    <col min="547" max="547" width="2.25" style="44" customWidth="1"/>
    <col min="548" max="548" width="2.75" style="44" customWidth="1"/>
    <col min="549" max="550" width="2.25" style="44" customWidth="1"/>
    <col min="551" max="551" width="4.25" style="44" customWidth="1"/>
    <col min="552" max="556" width="3.25" style="44" customWidth="1"/>
    <col min="557" max="768" width="8.625" style="44" customWidth="1"/>
    <col min="769" max="769" width="2.375" style="44" customWidth="1"/>
    <col min="770" max="770" width="24.25" style="44" customWidth="1"/>
    <col min="771" max="771" width="5.75" style="44" customWidth="1"/>
    <col min="772" max="791" width="2.25" style="44" customWidth="1"/>
    <col min="792" max="792" width="3.125" style="44" customWidth="1"/>
    <col min="793" max="793" width="2.25" style="44" customWidth="1"/>
    <col min="794" max="794" width="3.25" style="44" customWidth="1"/>
    <col min="795" max="795" width="3.125" style="44" customWidth="1"/>
    <col min="796" max="796" width="3" style="44" customWidth="1"/>
    <col min="797" max="797" width="3.125" style="44" customWidth="1"/>
    <col min="798" max="798" width="2.25" style="44" customWidth="1"/>
    <col min="799" max="799" width="3.25" style="44" customWidth="1"/>
    <col min="800" max="802" width="3" style="44" customWidth="1"/>
    <col min="803" max="803" width="2.25" style="44" customWidth="1"/>
    <col min="804" max="804" width="2.75" style="44" customWidth="1"/>
    <col min="805" max="806" width="2.25" style="44" customWidth="1"/>
    <col min="807" max="807" width="4.25" style="44" customWidth="1"/>
    <col min="808" max="812" width="3.25" style="44" customWidth="1"/>
    <col min="813" max="1025" width="8.625" style="44" customWidth="1"/>
    <col min="1026" max="16384" width="9" style="44"/>
  </cols>
  <sheetData>
    <row r="1" spans="1:44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</row>
    <row r="2" spans="1:44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</row>
    <row r="3" spans="1:44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</row>
    <row r="4" spans="1:44">
      <c r="A4" s="162" t="s">
        <v>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</row>
    <row r="5" spans="1:44" ht="12.75" customHeight="1">
      <c r="A5" s="165" t="s">
        <v>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</row>
    <row r="6" spans="1:44" s="45" customFormat="1" ht="15" customHeight="1">
      <c r="A6" s="223" t="s">
        <v>5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</row>
    <row r="7" spans="1:44" s="45" customFormat="1" ht="15" customHeight="1">
      <c r="A7" s="221" t="s">
        <v>6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</row>
    <row r="8" spans="1:44" ht="15" customHeight="1">
      <c r="A8" s="222" t="s">
        <v>7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</row>
    <row r="9" spans="1:44" ht="15" customHeight="1">
      <c r="A9" s="210" t="s">
        <v>118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</row>
    <row r="10" spans="1:44" ht="24" customHeight="1"/>
    <row r="11" spans="1:44" s="55" customFormat="1" ht="14.25" customHeight="1">
      <c r="A11" s="211" t="s">
        <v>8</v>
      </c>
      <c r="B11" s="212" t="s">
        <v>9</v>
      </c>
      <c r="C11" s="213" t="s">
        <v>85</v>
      </c>
      <c r="D11" s="214" t="s">
        <v>11</v>
      </c>
      <c r="E11" s="214"/>
      <c r="F11" s="214"/>
      <c r="G11" s="214"/>
      <c r="H11" s="214"/>
      <c r="I11" s="214"/>
      <c r="J11" s="214"/>
      <c r="K11" s="214"/>
      <c r="L11" s="214"/>
      <c r="M11" s="214"/>
      <c r="N11" s="214" t="s">
        <v>12</v>
      </c>
      <c r="O11" s="214"/>
      <c r="P11" s="214"/>
      <c r="Q11" s="214"/>
      <c r="R11" s="214"/>
      <c r="S11" s="214"/>
      <c r="T11" s="214"/>
      <c r="U11" s="214"/>
      <c r="V11" s="214"/>
      <c r="W11" s="214"/>
      <c r="X11" s="214" t="s">
        <v>13</v>
      </c>
      <c r="Y11" s="214"/>
      <c r="Z11" s="214"/>
      <c r="AA11" s="214"/>
      <c r="AB11" s="214"/>
      <c r="AC11" s="214"/>
      <c r="AD11" s="214"/>
      <c r="AE11" s="214"/>
      <c r="AF11" s="214"/>
      <c r="AG11" s="214"/>
      <c r="AH11" s="215" t="s">
        <v>14</v>
      </c>
      <c r="AI11" s="215"/>
      <c r="AJ11" s="215"/>
      <c r="AK11" s="215"/>
      <c r="AL11" s="215"/>
      <c r="AM11" s="216" t="s">
        <v>15</v>
      </c>
      <c r="AN11" s="217" t="s">
        <v>16</v>
      </c>
      <c r="AO11" s="217"/>
      <c r="AP11" s="217"/>
      <c r="AQ11" s="217"/>
      <c r="AR11" s="218" t="s">
        <v>17</v>
      </c>
    </row>
    <row r="12" spans="1:44" s="55" customFormat="1" ht="14.25" customHeight="1">
      <c r="A12" s="211"/>
      <c r="B12" s="212"/>
      <c r="C12" s="213"/>
      <c r="D12" s="219" t="s">
        <v>18</v>
      </c>
      <c r="E12" s="219"/>
      <c r="F12" s="219"/>
      <c r="G12" s="219"/>
      <c r="H12" s="218" t="s">
        <v>17</v>
      </c>
      <c r="I12" s="219" t="s">
        <v>19</v>
      </c>
      <c r="J12" s="219"/>
      <c r="K12" s="219"/>
      <c r="L12" s="219"/>
      <c r="M12" s="218" t="s">
        <v>17</v>
      </c>
      <c r="N12" s="220" t="s">
        <v>20</v>
      </c>
      <c r="O12" s="220"/>
      <c r="P12" s="220"/>
      <c r="Q12" s="220"/>
      <c r="R12" s="218" t="s">
        <v>17</v>
      </c>
      <c r="S12" s="220" t="s">
        <v>21</v>
      </c>
      <c r="T12" s="220"/>
      <c r="U12" s="220"/>
      <c r="V12" s="220"/>
      <c r="W12" s="218" t="s">
        <v>17</v>
      </c>
      <c r="X12" s="224" t="s">
        <v>22</v>
      </c>
      <c r="Y12" s="224"/>
      <c r="Z12" s="224"/>
      <c r="AA12" s="224"/>
      <c r="AB12" s="218" t="s">
        <v>17</v>
      </c>
      <c r="AC12" s="224" t="s">
        <v>23</v>
      </c>
      <c r="AD12" s="224"/>
      <c r="AE12" s="224"/>
      <c r="AF12" s="224"/>
      <c r="AG12" s="225" t="s">
        <v>17</v>
      </c>
      <c r="AH12" s="226" t="s">
        <v>86</v>
      </c>
      <c r="AI12" s="226"/>
      <c r="AJ12" s="226"/>
      <c r="AK12" s="226"/>
      <c r="AL12" s="218" t="s">
        <v>17</v>
      </c>
      <c r="AM12" s="216"/>
      <c r="AN12" s="217"/>
      <c r="AO12" s="217"/>
      <c r="AP12" s="217"/>
      <c r="AQ12" s="217"/>
      <c r="AR12" s="218"/>
    </row>
    <row r="13" spans="1:44" s="66" customFormat="1" ht="14.25" customHeight="1">
      <c r="A13" s="211"/>
      <c r="B13" s="212"/>
      <c r="C13" s="213"/>
      <c r="D13" s="60" t="s">
        <v>29</v>
      </c>
      <c r="E13" s="60" t="s">
        <v>26</v>
      </c>
      <c r="F13" s="56" t="s">
        <v>27</v>
      </c>
      <c r="G13" s="56" t="s">
        <v>28</v>
      </c>
      <c r="H13" s="218"/>
      <c r="I13" s="60" t="s">
        <v>29</v>
      </c>
      <c r="J13" s="60" t="s">
        <v>26</v>
      </c>
      <c r="K13" s="56" t="s">
        <v>27</v>
      </c>
      <c r="L13" s="56" t="s">
        <v>28</v>
      </c>
      <c r="M13" s="218"/>
      <c r="N13" s="61" t="s">
        <v>29</v>
      </c>
      <c r="O13" s="61" t="s">
        <v>26</v>
      </c>
      <c r="P13" s="57" t="s">
        <v>27</v>
      </c>
      <c r="Q13" s="57" t="s">
        <v>28</v>
      </c>
      <c r="R13" s="218"/>
      <c r="S13" s="61" t="s">
        <v>29</v>
      </c>
      <c r="T13" s="61" t="s">
        <v>26</v>
      </c>
      <c r="U13" s="57" t="s">
        <v>27</v>
      </c>
      <c r="V13" s="57" t="s">
        <v>28</v>
      </c>
      <c r="W13" s="218"/>
      <c r="X13" s="62" t="s">
        <v>29</v>
      </c>
      <c r="Y13" s="62" t="s">
        <v>26</v>
      </c>
      <c r="Z13" s="58" t="s">
        <v>27</v>
      </c>
      <c r="AA13" s="58" t="s">
        <v>28</v>
      </c>
      <c r="AB13" s="218"/>
      <c r="AC13" s="62" t="s">
        <v>29</v>
      </c>
      <c r="AD13" s="62" t="s">
        <v>26</v>
      </c>
      <c r="AE13" s="58" t="s">
        <v>27</v>
      </c>
      <c r="AF13" s="58" t="s">
        <v>28</v>
      </c>
      <c r="AG13" s="225"/>
      <c r="AH13" s="63" t="s">
        <v>29</v>
      </c>
      <c r="AI13" s="63" t="s">
        <v>26</v>
      </c>
      <c r="AJ13" s="59" t="s">
        <v>27</v>
      </c>
      <c r="AK13" s="59" t="s">
        <v>28</v>
      </c>
      <c r="AL13" s="218"/>
      <c r="AM13" s="216"/>
      <c r="AN13" s="64" t="s">
        <v>29</v>
      </c>
      <c r="AO13" s="64" t="s">
        <v>26</v>
      </c>
      <c r="AP13" s="65" t="s">
        <v>27</v>
      </c>
      <c r="AQ13" s="65" t="s">
        <v>28</v>
      </c>
      <c r="AR13" s="218"/>
    </row>
    <row r="14" spans="1:44" s="67" customFormat="1" ht="21.95" customHeight="1">
      <c r="A14" s="208" t="s">
        <v>119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</row>
    <row r="15" spans="1:44" s="67" customFormat="1" ht="21.95" customHeight="1">
      <c r="A15" s="68">
        <v>1</v>
      </c>
      <c r="B15" s="43" t="s">
        <v>120</v>
      </c>
      <c r="C15" s="68" t="s">
        <v>65</v>
      </c>
      <c r="D15" s="69"/>
      <c r="E15" s="69"/>
      <c r="F15" s="69"/>
      <c r="G15" s="69"/>
      <c r="H15" s="70"/>
      <c r="I15" s="69"/>
      <c r="J15" s="69"/>
      <c r="K15" s="69"/>
      <c r="L15" s="69"/>
      <c r="M15" s="71"/>
      <c r="N15" s="22">
        <v>15</v>
      </c>
      <c r="O15" s="22"/>
      <c r="P15" s="22">
        <v>18</v>
      </c>
      <c r="Q15" s="22"/>
      <c r="R15" s="25">
        <v>4</v>
      </c>
      <c r="S15" s="22"/>
      <c r="T15" s="22"/>
      <c r="U15" s="22"/>
      <c r="V15" s="22"/>
      <c r="W15" s="25"/>
      <c r="X15" s="28"/>
      <c r="Y15" s="28"/>
      <c r="Z15" s="28"/>
      <c r="AA15" s="28"/>
      <c r="AB15" s="31"/>
      <c r="AC15" s="28"/>
      <c r="AD15" s="28"/>
      <c r="AE15" s="28"/>
      <c r="AF15" s="38"/>
      <c r="AG15" s="20"/>
      <c r="AH15" s="33"/>
      <c r="AI15" s="33"/>
      <c r="AJ15" s="33"/>
      <c r="AK15" s="33"/>
      <c r="AL15" s="20"/>
      <c r="AM15" s="72">
        <f t="shared" ref="AM15" si="0">AN15+AO15+AP15+AQ15</f>
        <v>33</v>
      </c>
      <c r="AN15" s="73">
        <f t="shared" ref="AN15:AR15" si="1">D15+I15+N15+S15+X15+AC15+AH15</f>
        <v>15</v>
      </c>
      <c r="AO15" s="73">
        <f t="shared" si="1"/>
        <v>0</v>
      </c>
      <c r="AP15" s="73">
        <f t="shared" si="1"/>
        <v>18</v>
      </c>
      <c r="AQ15" s="73">
        <f t="shared" si="1"/>
        <v>0</v>
      </c>
      <c r="AR15" s="73">
        <f t="shared" si="1"/>
        <v>4</v>
      </c>
    </row>
    <row r="16" spans="1:44" s="67" customFormat="1" ht="21.95" customHeight="1">
      <c r="A16" s="68">
        <v>2</v>
      </c>
      <c r="B16" s="43" t="s">
        <v>121</v>
      </c>
      <c r="C16" s="68" t="s">
        <v>90</v>
      </c>
      <c r="D16" s="69"/>
      <c r="E16" s="69"/>
      <c r="F16" s="69"/>
      <c r="G16" s="69"/>
      <c r="H16" s="70"/>
      <c r="I16" s="69"/>
      <c r="J16" s="69"/>
      <c r="K16" s="69"/>
      <c r="L16" s="69"/>
      <c r="M16" s="71"/>
      <c r="N16" s="22">
        <v>10</v>
      </c>
      <c r="O16" s="22"/>
      <c r="P16" s="22">
        <v>18</v>
      </c>
      <c r="Q16" s="22">
        <v>18</v>
      </c>
      <c r="R16" s="25">
        <v>5</v>
      </c>
      <c r="S16" s="22"/>
      <c r="T16" s="22"/>
      <c r="U16" s="22"/>
      <c r="V16" s="22"/>
      <c r="W16" s="25"/>
      <c r="X16" s="28"/>
      <c r="Y16" s="28"/>
      <c r="Z16" s="28"/>
      <c r="AA16" s="28"/>
      <c r="AB16" s="31"/>
      <c r="AC16" s="28"/>
      <c r="AD16" s="28"/>
      <c r="AE16" s="28"/>
      <c r="AF16" s="38"/>
      <c r="AG16" s="20"/>
      <c r="AH16" s="33"/>
      <c r="AI16" s="33"/>
      <c r="AJ16" s="33"/>
      <c r="AK16" s="33"/>
      <c r="AL16" s="20"/>
      <c r="AM16" s="72">
        <f t="shared" ref="AM16:AM27" si="2">AN16+AO16+AP16+AQ16</f>
        <v>46</v>
      </c>
      <c r="AN16" s="73">
        <f t="shared" ref="AN16:AN27" si="3">D16+I16+N16+S16+X16+AC16+AH16</f>
        <v>10</v>
      </c>
      <c r="AO16" s="73">
        <f t="shared" ref="AO16:AO27" si="4">E16+J16+O16+T16+Y16+AD16+AI16</f>
        <v>0</v>
      </c>
      <c r="AP16" s="73">
        <f t="shared" ref="AP16:AP27" si="5">F16+K16+P16+U16+Z16+AE16+AJ16</f>
        <v>18</v>
      </c>
      <c r="AQ16" s="73">
        <f t="shared" ref="AQ16:AQ27" si="6">G16+L16+Q16+V16+AA16+AF16+AK16</f>
        <v>18</v>
      </c>
      <c r="AR16" s="73">
        <f t="shared" ref="AR16:AR27" si="7">H16+M16+R16+W16+AB16+AG16+AL16</f>
        <v>5</v>
      </c>
    </row>
    <row r="17" spans="1:44" s="67" customFormat="1" ht="21.95" customHeight="1">
      <c r="A17" s="68">
        <v>3</v>
      </c>
      <c r="B17" s="43" t="s">
        <v>122</v>
      </c>
      <c r="C17" s="68" t="s">
        <v>46</v>
      </c>
      <c r="D17" s="69"/>
      <c r="E17" s="69"/>
      <c r="F17" s="69"/>
      <c r="G17" s="69"/>
      <c r="H17" s="71"/>
      <c r="I17" s="69"/>
      <c r="J17" s="69"/>
      <c r="K17" s="69"/>
      <c r="L17" s="69"/>
      <c r="M17" s="71"/>
      <c r="N17" s="22"/>
      <c r="O17" s="22"/>
      <c r="P17" s="22"/>
      <c r="Q17" s="22"/>
      <c r="R17" s="25"/>
      <c r="S17" s="22">
        <v>15</v>
      </c>
      <c r="T17" s="22"/>
      <c r="U17" s="22">
        <v>18</v>
      </c>
      <c r="V17" s="22"/>
      <c r="W17" s="25">
        <v>4</v>
      </c>
      <c r="X17" s="28"/>
      <c r="Y17" s="28"/>
      <c r="Z17" s="28"/>
      <c r="AA17" s="28"/>
      <c r="AB17" s="25"/>
      <c r="AC17" s="28"/>
      <c r="AD17" s="28"/>
      <c r="AE17" s="28"/>
      <c r="AF17" s="28"/>
      <c r="AG17" s="20"/>
      <c r="AH17" s="33"/>
      <c r="AI17" s="33"/>
      <c r="AJ17" s="33"/>
      <c r="AK17" s="33"/>
      <c r="AL17" s="20"/>
      <c r="AM17" s="72">
        <f t="shared" si="2"/>
        <v>33</v>
      </c>
      <c r="AN17" s="73">
        <f t="shared" si="3"/>
        <v>15</v>
      </c>
      <c r="AO17" s="73">
        <f t="shared" si="4"/>
        <v>0</v>
      </c>
      <c r="AP17" s="73">
        <f t="shared" si="5"/>
        <v>18</v>
      </c>
      <c r="AQ17" s="73">
        <f t="shared" si="6"/>
        <v>0</v>
      </c>
      <c r="AR17" s="73">
        <f t="shared" si="7"/>
        <v>4</v>
      </c>
    </row>
    <row r="18" spans="1:44" s="67" customFormat="1" ht="21.95" customHeight="1">
      <c r="A18" s="68">
        <v>4</v>
      </c>
      <c r="B18" s="43" t="s">
        <v>123</v>
      </c>
      <c r="C18" s="68" t="s">
        <v>93</v>
      </c>
      <c r="D18" s="69"/>
      <c r="E18" s="69"/>
      <c r="F18" s="69"/>
      <c r="G18" s="69"/>
      <c r="H18" s="70"/>
      <c r="I18" s="69"/>
      <c r="J18" s="69"/>
      <c r="K18" s="69"/>
      <c r="L18" s="69"/>
      <c r="M18" s="71"/>
      <c r="N18" s="22"/>
      <c r="O18" s="22"/>
      <c r="P18" s="22"/>
      <c r="Q18" s="22"/>
      <c r="R18" s="25"/>
      <c r="S18" s="22">
        <v>10</v>
      </c>
      <c r="T18" s="22"/>
      <c r="U18" s="22">
        <v>18</v>
      </c>
      <c r="V18" s="22">
        <v>18</v>
      </c>
      <c r="W18" s="25">
        <v>5</v>
      </c>
      <c r="X18" s="28"/>
      <c r="Y18" s="28"/>
      <c r="Z18" s="28"/>
      <c r="AA18" s="28"/>
      <c r="AB18" s="31"/>
      <c r="AC18" s="28"/>
      <c r="AD18" s="28"/>
      <c r="AE18" s="28"/>
      <c r="AF18" s="38"/>
      <c r="AG18" s="20"/>
      <c r="AH18" s="33"/>
      <c r="AI18" s="33"/>
      <c r="AJ18" s="33"/>
      <c r="AK18" s="33"/>
      <c r="AL18" s="20"/>
      <c r="AM18" s="72">
        <f t="shared" si="2"/>
        <v>46</v>
      </c>
      <c r="AN18" s="73">
        <f t="shared" si="3"/>
        <v>10</v>
      </c>
      <c r="AO18" s="73">
        <f t="shared" si="4"/>
        <v>0</v>
      </c>
      <c r="AP18" s="73">
        <f t="shared" si="5"/>
        <v>18</v>
      </c>
      <c r="AQ18" s="73">
        <f t="shared" si="6"/>
        <v>18</v>
      </c>
      <c r="AR18" s="73">
        <f t="shared" si="7"/>
        <v>5</v>
      </c>
    </row>
    <row r="19" spans="1:44" s="67" customFormat="1" ht="21.95" customHeight="1">
      <c r="A19" s="68">
        <v>5</v>
      </c>
      <c r="B19" s="43" t="s">
        <v>124</v>
      </c>
      <c r="C19" s="68" t="s">
        <v>46</v>
      </c>
      <c r="D19" s="69"/>
      <c r="E19" s="69"/>
      <c r="F19" s="69"/>
      <c r="G19" s="69"/>
      <c r="H19" s="71"/>
      <c r="I19" s="69"/>
      <c r="J19" s="69"/>
      <c r="K19" s="69"/>
      <c r="L19" s="69"/>
      <c r="M19" s="71"/>
      <c r="N19" s="22"/>
      <c r="O19" s="22"/>
      <c r="P19" s="22"/>
      <c r="Q19" s="22"/>
      <c r="R19" s="25"/>
      <c r="S19" s="22">
        <v>15</v>
      </c>
      <c r="T19" s="22"/>
      <c r="U19" s="22">
        <v>18</v>
      </c>
      <c r="V19" s="22"/>
      <c r="W19" s="25">
        <v>4</v>
      </c>
      <c r="X19" s="28"/>
      <c r="Y19" s="28"/>
      <c r="Z19" s="28"/>
      <c r="AA19" s="28"/>
      <c r="AB19" s="25"/>
      <c r="AC19" s="28"/>
      <c r="AD19" s="28"/>
      <c r="AE19" s="28"/>
      <c r="AF19" s="28"/>
      <c r="AG19" s="20"/>
      <c r="AH19" s="33"/>
      <c r="AI19" s="33"/>
      <c r="AJ19" s="33"/>
      <c r="AK19" s="33"/>
      <c r="AL19" s="20"/>
      <c r="AM19" s="72">
        <f t="shared" si="2"/>
        <v>33</v>
      </c>
      <c r="AN19" s="73">
        <f t="shared" si="3"/>
        <v>15</v>
      </c>
      <c r="AO19" s="73">
        <f t="shared" si="4"/>
        <v>0</v>
      </c>
      <c r="AP19" s="73">
        <f t="shared" si="5"/>
        <v>18</v>
      </c>
      <c r="AQ19" s="73">
        <f t="shared" si="6"/>
        <v>0</v>
      </c>
      <c r="AR19" s="73">
        <f t="shared" si="7"/>
        <v>4</v>
      </c>
    </row>
    <row r="20" spans="1:44" s="67" customFormat="1" ht="21.95" customHeight="1">
      <c r="A20" s="68">
        <v>6</v>
      </c>
      <c r="B20" s="43" t="s">
        <v>125</v>
      </c>
      <c r="C20" s="68" t="s">
        <v>69</v>
      </c>
      <c r="D20" s="69"/>
      <c r="E20" s="69"/>
      <c r="F20" s="69"/>
      <c r="G20" s="69"/>
      <c r="H20" s="70"/>
      <c r="I20" s="69"/>
      <c r="J20" s="69"/>
      <c r="K20" s="69"/>
      <c r="L20" s="69"/>
      <c r="M20" s="71"/>
      <c r="N20" s="22"/>
      <c r="O20" s="22"/>
      <c r="P20" s="22"/>
      <c r="Q20" s="22"/>
      <c r="R20" s="25"/>
      <c r="S20" s="22"/>
      <c r="T20" s="22"/>
      <c r="U20" s="22"/>
      <c r="V20" s="22"/>
      <c r="W20" s="25"/>
      <c r="X20" s="28">
        <v>15</v>
      </c>
      <c r="Y20" s="28"/>
      <c r="Z20" s="28">
        <v>18</v>
      </c>
      <c r="AA20" s="28">
        <v>10</v>
      </c>
      <c r="AB20" s="31">
        <v>5</v>
      </c>
      <c r="AC20" s="28"/>
      <c r="AD20" s="28"/>
      <c r="AE20" s="28"/>
      <c r="AF20" s="38"/>
      <c r="AG20" s="20"/>
      <c r="AH20" s="33"/>
      <c r="AI20" s="33"/>
      <c r="AJ20" s="33"/>
      <c r="AK20" s="33"/>
      <c r="AL20" s="20"/>
      <c r="AM20" s="72">
        <f t="shared" si="2"/>
        <v>43</v>
      </c>
      <c r="AN20" s="73">
        <f t="shared" si="3"/>
        <v>15</v>
      </c>
      <c r="AO20" s="73">
        <f t="shared" si="4"/>
        <v>0</v>
      </c>
      <c r="AP20" s="73">
        <f t="shared" si="5"/>
        <v>18</v>
      </c>
      <c r="AQ20" s="73">
        <f t="shared" si="6"/>
        <v>10</v>
      </c>
      <c r="AR20" s="73">
        <f t="shared" si="7"/>
        <v>5</v>
      </c>
    </row>
    <row r="21" spans="1:44" s="67" customFormat="1" ht="21.95" customHeight="1">
      <c r="A21" s="68">
        <v>7</v>
      </c>
      <c r="B21" s="43" t="s">
        <v>126</v>
      </c>
      <c r="C21" s="68" t="s">
        <v>49</v>
      </c>
      <c r="D21" s="69"/>
      <c r="E21" s="69"/>
      <c r="F21" s="69"/>
      <c r="G21" s="69"/>
      <c r="H21" s="71"/>
      <c r="I21" s="69"/>
      <c r="J21" s="69"/>
      <c r="K21" s="69"/>
      <c r="L21" s="69"/>
      <c r="M21" s="71"/>
      <c r="N21" s="22"/>
      <c r="O21" s="22"/>
      <c r="P21" s="22"/>
      <c r="Q21" s="22"/>
      <c r="R21" s="25"/>
      <c r="S21" s="22"/>
      <c r="T21" s="22"/>
      <c r="U21" s="22"/>
      <c r="V21" s="22"/>
      <c r="W21" s="25"/>
      <c r="X21" s="28">
        <v>15</v>
      </c>
      <c r="Y21" s="28"/>
      <c r="Z21" s="28">
        <v>18</v>
      </c>
      <c r="AA21" s="28"/>
      <c r="AB21" s="25">
        <v>4</v>
      </c>
      <c r="AC21" s="28"/>
      <c r="AD21" s="28"/>
      <c r="AE21" s="28"/>
      <c r="AF21" s="28"/>
      <c r="AG21" s="20"/>
      <c r="AH21" s="33"/>
      <c r="AI21" s="33"/>
      <c r="AJ21" s="33"/>
      <c r="AK21" s="33"/>
      <c r="AL21" s="20"/>
      <c r="AM21" s="72">
        <f t="shared" si="2"/>
        <v>33</v>
      </c>
      <c r="AN21" s="73">
        <f t="shared" si="3"/>
        <v>15</v>
      </c>
      <c r="AO21" s="73">
        <f t="shared" si="4"/>
        <v>0</v>
      </c>
      <c r="AP21" s="73">
        <f t="shared" si="5"/>
        <v>18</v>
      </c>
      <c r="AQ21" s="73">
        <f t="shared" si="6"/>
        <v>0</v>
      </c>
      <c r="AR21" s="73">
        <f t="shared" si="7"/>
        <v>4</v>
      </c>
    </row>
    <row r="22" spans="1:44" s="67" customFormat="1" ht="21.95" customHeight="1">
      <c r="A22" s="68">
        <v>8</v>
      </c>
      <c r="B22" s="43" t="s">
        <v>127</v>
      </c>
      <c r="C22" s="68" t="s">
        <v>98</v>
      </c>
      <c r="D22" s="69"/>
      <c r="E22" s="69"/>
      <c r="F22" s="69"/>
      <c r="G22" s="69"/>
      <c r="H22" s="70"/>
      <c r="I22" s="69"/>
      <c r="J22" s="69"/>
      <c r="K22" s="69"/>
      <c r="L22" s="69"/>
      <c r="M22" s="71"/>
      <c r="N22" s="22"/>
      <c r="O22" s="22"/>
      <c r="P22" s="22"/>
      <c r="Q22" s="22"/>
      <c r="R22" s="25"/>
      <c r="S22" s="22"/>
      <c r="T22" s="22"/>
      <c r="U22" s="22"/>
      <c r="V22" s="22"/>
      <c r="W22" s="25"/>
      <c r="X22" s="28">
        <v>10</v>
      </c>
      <c r="Y22" s="28"/>
      <c r="Z22" s="28">
        <v>18</v>
      </c>
      <c r="AA22" s="28">
        <v>18</v>
      </c>
      <c r="AB22" s="31">
        <v>5</v>
      </c>
      <c r="AC22" s="28">
        <v>10</v>
      </c>
      <c r="AD22" s="28"/>
      <c r="AE22" s="28">
        <v>18</v>
      </c>
      <c r="AF22" s="40">
        <v>18</v>
      </c>
      <c r="AG22" s="20">
        <v>5</v>
      </c>
      <c r="AH22" s="33"/>
      <c r="AI22" s="33"/>
      <c r="AJ22" s="33"/>
      <c r="AK22" s="33"/>
      <c r="AL22" s="20"/>
      <c r="AM22" s="72">
        <f t="shared" si="2"/>
        <v>92</v>
      </c>
      <c r="AN22" s="73">
        <f t="shared" si="3"/>
        <v>20</v>
      </c>
      <c r="AO22" s="73">
        <f t="shared" si="4"/>
        <v>0</v>
      </c>
      <c r="AP22" s="73">
        <f t="shared" si="5"/>
        <v>36</v>
      </c>
      <c r="AQ22" s="73">
        <f t="shared" si="6"/>
        <v>36</v>
      </c>
      <c r="AR22" s="73">
        <f t="shared" si="7"/>
        <v>10</v>
      </c>
    </row>
    <row r="23" spans="1:44" s="67" customFormat="1" ht="21.95" customHeight="1">
      <c r="A23" s="68">
        <v>9</v>
      </c>
      <c r="B23" s="43" t="s">
        <v>128</v>
      </c>
      <c r="C23" s="68" t="s">
        <v>98</v>
      </c>
      <c r="D23" s="69"/>
      <c r="E23" s="69"/>
      <c r="F23" s="69"/>
      <c r="G23" s="69"/>
      <c r="H23" s="71"/>
      <c r="I23" s="69"/>
      <c r="J23" s="69"/>
      <c r="K23" s="69"/>
      <c r="L23" s="69"/>
      <c r="M23" s="71"/>
      <c r="N23" s="22"/>
      <c r="O23" s="22"/>
      <c r="P23" s="22"/>
      <c r="Q23" s="22"/>
      <c r="R23" s="25"/>
      <c r="S23" s="22"/>
      <c r="T23" s="22"/>
      <c r="U23" s="22"/>
      <c r="V23" s="22"/>
      <c r="W23" s="25"/>
      <c r="X23" s="28"/>
      <c r="Y23" s="28"/>
      <c r="Z23" s="28"/>
      <c r="AA23" s="28"/>
      <c r="AB23" s="25"/>
      <c r="AC23" s="28">
        <v>15</v>
      </c>
      <c r="AD23" s="28"/>
      <c r="AE23" s="28">
        <v>18</v>
      </c>
      <c r="AF23" s="28"/>
      <c r="AG23" s="20">
        <v>4</v>
      </c>
      <c r="AH23" s="33"/>
      <c r="AI23" s="33"/>
      <c r="AJ23" s="33"/>
      <c r="AK23" s="33"/>
      <c r="AL23" s="20"/>
      <c r="AM23" s="72">
        <f t="shared" si="2"/>
        <v>33</v>
      </c>
      <c r="AN23" s="73">
        <f t="shared" si="3"/>
        <v>15</v>
      </c>
      <c r="AO23" s="73">
        <f t="shared" si="4"/>
        <v>0</v>
      </c>
      <c r="AP23" s="73">
        <f t="shared" si="5"/>
        <v>18</v>
      </c>
      <c r="AQ23" s="73">
        <f t="shared" si="6"/>
        <v>0</v>
      </c>
      <c r="AR23" s="73">
        <f t="shared" si="7"/>
        <v>4</v>
      </c>
    </row>
    <row r="24" spans="1:44" s="67" customFormat="1" ht="21.95" customHeight="1">
      <c r="A24" s="68">
        <v>10</v>
      </c>
      <c r="B24" s="43" t="s">
        <v>129</v>
      </c>
      <c r="C24" s="68" t="s">
        <v>51</v>
      </c>
      <c r="D24" s="69"/>
      <c r="E24" s="69"/>
      <c r="F24" s="69"/>
      <c r="G24" s="69"/>
      <c r="H24" s="71"/>
      <c r="I24" s="69"/>
      <c r="J24" s="69"/>
      <c r="K24" s="69"/>
      <c r="L24" s="69"/>
      <c r="M24" s="71"/>
      <c r="N24" s="22"/>
      <c r="O24" s="22"/>
      <c r="P24" s="22"/>
      <c r="Q24" s="22"/>
      <c r="R24" s="25"/>
      <c r="S24" s="22"/>
      <c r="T24" s="22"/>
      <c r="U24" s="22"/>
      <c r="V24" s="22"/>
      <c r="W24" s="25"/>
      <c r="X24" s="28"/>
      <c r="Y24" s="28"/>
      <c r="Z24" s="28"/>
      <c r="AA24" s="28"/>
      <c r="AB24" s="25"/>
      <c r="AC24" s="28">
        <v>15</v>
      </c>
      <c r="AD24" s="28"/>
      <c r="AE24" s="28">
        <v>18</v>
      </c>
      <c r="AF24" s="28"/>
      <c r="AG24" s="20">
        <v>4</v>
      </c>
      <c r="AH24" s="33"/>
      <c r="AI24" s="33"/>
      <c r="AJ24" s="33"/>
      <c r="AK24" s="33"/>
      <c r="AL24" s="20"/>
      <c r="AM24" s="72">
        <f t="shared" si="2"/>
        <v>33</v>
      </c>
      <c r="AN24" s="73">
        <f t="shared" si="3"/>
        <v>15</v>
      </c>
      <c r="AO24" s="73">
        <f t="shared" si="4"/>
        <v>0</v>
      </c>
      <c r="AP24" s="73">
        <f t="shared" si="5"/>
        <v>18</v>
      </c>
      <c r="AQ24" s="73">
        <f t="shared" si="6"/>
        <v>0</v>
      </c>
      <c r="AR24" s="73">
        <f t="shared" si="7"/>
        <v>4</v>
      </c>
    </row>
    <row r="25" spans="1:44" s="67" customFormat="1" ht="21.95" customHeight="1">
      <c r="A25" s="68">
        <v>11</v>
      </c>
      <c r="B25" s="43" t="s">
        <v>130</v>
      </c>
      <c r="C25" s="68" t="s">
        <v>73</v>
      </c>
      <c r="D25" s="69"/>
      <c r="E25" s="69"/>
      <c r="F25" s="69"/>
      <c r="G25" s="69"/>
      <c r="H25" s="71"/>
      <c r="I25" s="69"/>
      <c r="J25" s="69"/>
      <c r="K25" s="69"/>
      <c r="L25" s="69"/>
      <c r="M25" s="71"/>
      <c r="N25" s="22"/>
      <c r="O25" s="22"/>
      <c r="P25" s="22"/>
      <c r="Q25" s="22"/>
      <c r="R25" s="25"/>
      <c r="S25" s="22"/>
      <c r="T25" s="22"/>
      <c r="U25" s="22"/>
      <c r="V25" s="22"/>
      <c r="W25" s="25"/>
      <c r="X25" s="28"/>
      <c r="Y25" s="28"/>
      <c r="Z25" s="28"/>
      <c r="AA25" s="28"/>
      <c r="AB25" s="25"/>
      <c r="AC25" s="28"/>
      <c r="AD25" s="28"/>
      <c r="AE25" s="28"/>
      <c r="AF25" s="28"/>
      <c r="AG25" s="20"/>
      <c r="AH25" s="33">
        <v>10</v>
      </c>
      <c r="AI25" s="33"/>
      <c r="AJ25" s="33">
        <v>18</v>
      </c>
      <c r="AK25" s="33">
        <v>18</v>
      </c>
      <c r="AL25" s="35">
        <v>5</v>
      </c>
      <c r="AM25" s="72">
        <f t="shared" si="2"/>
        <v>46</v>
      </c>
      <c r="AN25" s="73">
        <f t="shared" si="3"/>
        <v>10</v>
      </c>
      <c r="AO25" s="73">
        <f t="shared" si="4"/>
        <v>0</v>
      </c>
      <c r="AP25" s="73">
        <f t="shared" si="5"/>
        <v>18</v>
      </c>
      <c r="AQ25" s="73">
        <f t="shared" si="6"/>
        <v>18</v>
      </c>
      <c r="AR25" s="73">
        <f t="shared" si="7"/>
        <v>5</v>
      </c>
    </row>
    <row r="26" spans="1:44" s="67" customFormat="1" ht="21.95" customHeight="1">
      <c r="A26" s="68">
        <v>12</v>
      </c>
      <c r="B26" s="43" t="s">
        <v>131</v>
      </c>
      <c r="C26" s="68" t="s">
        <v>103</v>
      </c>
      <c r="D26" s="69"/>
      <c r="E26" s="69"/>
      <c r="F26" s="69"/>
      <c r="G26" s="69"/>
      <c r="H26" s="71"/>
      <c r="I26" s="69"/>
      <c r="J26" s="69"/>
      <c r="K26" s="69"/>
      <c r="L26" s="69"/>
      <c r="M26" s="71"/>
      <c r="N26" s="22"/>
      <c r="O26" s="22"/>
      <c r="P26" s="22"/>
      <c r="Q26" s="22"/>
      <c r="R26" s="25"/>
      <c r="S26" s="22"/>
      <c r="T26" s="22"/>
      <c r="U26" s="22"/>
      <c r="V26" s="22"/>
      <c r="W26" s="25"/>
      <c r="X26" s="28"/>
      <c r="Y26" s="28"/>
      <c r="Z26" s="28"/>
      <c r="AA26" s="28"/>
      <c r="AB26" s="25"/>
      <c r="AC26" s="28"/>
      <c r="AD26" s="28"/>
      <c r="AE26" s="28"/>
      <c r="AF26" s="28"/>
      <c r="AG26" s="20"/>
      <c r="AH26" s="33">
        <v>15</v>
      </c>
      <c r="AI26" s="33">
        <v>10</v>
      </c>
      <c r="AJ26" s="33">
        <v>18</v>
      </c>
      <c r="AK26" s="33"/>
      <c r="AL26" s="20">
        <v>5</v>
      </c>
      <c r="AM26" s="72">
        <f t="shared" si="2"/>
        <v>43</v>
      </c>
      <c r="AN26" s="73">
        <f t="shared" si="3"/>
        <v>15</v>
      </c>
      <c r="AO26" s="73">
        <f t="shared" si="4"/>
        <v>10</v>
      </c>
      <c r="AP26" s="73">
        <f t="shared" si="5"/>
        <v>18</v>
      </c>
      <c r="AQ26" s="73">
        <f t="shared" si="6"/>
        <v>0</v>
      </c>
      <c r="AR26" s="73">
        <f t="shared" si="7"/>
        <v>5</v>
      </c>
    </row>
    <row r="27" spans="1:44" s="67" customFormat="1" ht="21.95" customHeight="1">
      <c r="A27" s="68">
        <v>13</v>
      </c>
      <c r="B27" s="43" t="s">
        <v>134</v>
      </c>
      <c r="C27" s="68" t="s">
        <v>73</v>
      </c>
      <c r="D27" s="69"/>
      <c r="E27" s="69"/>
      <c r="F27" s="69"/>
      <c r="G27" s="69"/>
      <c r="H27" s="71"/>
      <c r="I27" s="69"/>
      <c r="J27" s="69"/>
      <c r="K27" s="69"/>
      <c r="L27" s="69"/>
      <c r="M27" s="71"/>
      <c r="N27" s="22"/>
      <c r="O27" s="22"/>
      <c r="P27" s="22"/>
      <c r="Q27" s="22"/>
      <c r="R27" s="25"/>
      <c r="S27" s="22"/>
      <c r="T27" s="22"/>
      <c r="U27" s="22"/>
      <c r="V27" s="22"/>
      <c r="W27" s="25"/>
      <c r="X27" s="28"/>
      <c r="Y27" s="28"/>
      <c r="Z27" s="28"/>
      <c r="AA27" s="28"/>
      <c r="AB27" s="25"/>
      <c r="AC27" s="28"/>
      <c r="AD27" s="28"/>
      <c r="AE27" s="28"/>
      <c r="AF27" s="28"/>
      <c r="AG27" s="20"/>
      <c r="AH27" s="33">
        <v>10</v>
      </c>
      <c r="AI27" s="33"/>
      <c r="AJ27" s="33">
        <v>10</v>
      </c>
      <c r="AK27" s="33">
        <v>18</v>
      </c>
      <c r="AL27" s="20">
        <v>4</v>
      </c>
      <c r="AM27" s="72">
        <f t="shared" si="2"/>
        <v>38</v>
      </c>
      <c r="AN27" s="73">
        <f t="shared" si="3"/>
        <v>10</v>
      </c>
      <c r="AO27" s="73">
        <f t="shared" si="4"/>
        <v>0</v>
      </c>
      <c r="AP27" s="73">
        <f t="shared" si="5"/>
        <v>10</v>
      </c>
      <c r="AQ27" s="73">
        <f t="shared" si="6"/>
        <v>18</v>
      </c>
      <c r="AR27" s="73">
        <f t="shared" si="7"/>
        <v>4</v>
      </c>
    </row>
    <row r="28" spans="1:44" s="76" customFormat="1" ht="22.5" customHeight="1">
      <c r="A28" s="209" t="s">
        <v>104</v>
      </c>
      <c r="B28" s="209"/>
      <c r="C28" s="209"/>
      <c r="D28" s="74">
        <f t="shared" ref="D28:W28" si="8">SUM(D15:D21)</f>
        <v>0</v>
      </c>
      <c r="E28" s="74">
        <f t="shared" si="8"/>
        <v>0</v>
      </c>
      <c r="F28" s="74">
        <f t="shared" si="8"/>
        <v>0</v>
      </c>
      <c r="G28" s="74">
        <f t="shared" si="8"/>
        <v>0</v>
      </c>
      <c r="H28" s="75">
        <f t="shared" si="8"/>
        <v>0</v>
      </c>
      <c r="I28" s="74">
        <f t="shared" si="8"/>
        <v>0</v>
      </c>
      <c r="J28" s="74">
        <f t="shared" si="8"/>
        <v>0</v>
      </c>
      <c r="K28" s="74">
        <f t="shared" si="8"/>
        <v>0</v>
      </c>
      <c r="L28" s="74">
        <f t="shared" si="8"/>
        <v>0</v>
      </c>
      <c r="M28" s="75">
        <f t="shared" si="8"/>
        <v>0</v>
      </c>
      <c r="N28" s="22">
        <f t="shared" si="8"/>
        <v>25</v>
      </c>
      <c r="O28" s="22">
        <f t="shared" si="8"/>
        <v>0</v>
      </c>
      <c r="P28" s="22">
        <f t="shared" si="8"/>
        <v>36</v>
      </c>
      <c r="Q28" s="22">
        <f t="shared" si="8"/>
        <v>18</v>
      </c>
      <c r="R28" s="23">
        <f t="shared" si="8"/>
        <v>9</v>
      </c>
      <c r="S28" s="22">
        <f t="shared" si="8"/>
        <v>40</v>
      </c>
      <c r="T28" s="22">
        <f t="shared" si="8"/>
        <v>0</v>
      </c>
      <c r="U28" s="22">
        <f t="shared" si="8"/>
        <v>54</v>
      </c>
      <c r="V28" s="22">
        <f t="shared" si="8"/>
        <v>18</v>
      </c>
      <c r="W28" s="23">
        <f t="shared" si="8"/>
        <v>13</v>
      </c>
      <c r="X28" s="29">
        <f t="shared" ref="X28:AL28" si="9">SUM(X15:X27)</f>
        <v>40</v>
      </c>
      <c r="Y28" s="29">
        <f t="shared" si="9"/>
        <v>0</v>
      </c>
      <c r="Z28" s="29">
        <f t="shared" si="9"/>
        <v>54</v>
      </c>
      <c r="AA28" s="29">
        <f t="shared" si="9"/>
        <v>28</v>
      </c>
      <c r="AB28" s="23">
        <f t="shared" si="9"/>
        <v>14</v>
      </c>
      <c r="AC28" s="29">
        <f t="shared" si="9"/>
        <v>40</v>
      </c>
      <c r="AD28" s="29">
        <f t="shared" si="9"/>
        <v>0</v>
      </c>
      <c r="AE28" s="29">
        <f t="shared" si="9"/>
        <v>54</v>
      </c>
      <c r="AF28" s="29">
        <f t="shared" si="9"/>
        <v>18</v>
      </c>
      <c r="AG28" s="23">
        <f t="shared" si="9"/>
        <v>13</v>
      </c>
      <c r="AH28" s="33">
        <f t="shared" si="9"/>
        <v>35</v>
      </c>
      <c r="AI28" s="33">
        <f t="shared" si="9"/>
        <v>10</v>
      </c>
      <c r="AJ28" s="33">
        <f t="shared" si="9"/>
        <v>46</v>
      </c>
      <c r="AK28" s="33">
        <f t="shared" si="9"/>
        <v>36</v>
      </c>
      <c r="AL28" s="23">
        <f t="shared" si="9"/>
        <v>14</v>
      </c>
      <c r="AM28" s="72">
        <f t="shared" ref="AM28:AR28" si="10">SUM(AM15:AM27)</f>
        <v>552</v>
      </c>
      <c r="AN28" s="73">
        <f t="shared" si="10"/>
        <v>180</v>
      </c>
      <c r="AO28" s="73">
        <f t="shared" si="10"/>
        <v>10</v>
      </c>
      <c r="AP28" s="73">
        <f t="shared" si="10"/>
        <v>244</v>
      </c>
      <c r="AQ28" s="73">
        <f t="shared" si="10"/>
        <v>118</v>
      </c>
      <c r="AR28" s="73">
        <f t="shared" si="10"/>
        <v>63</v>
      </c>
    </row>
    <row r="29" spans="1:44" ht="11.25" customHeight="1">
      <c r="A29" s="67"/>
      <c r="B29" s="67"/>
      <c r="C29" s="77"/>
      <c r="D29" s="78"/>
      <c r="E29" s="78"/>
      <c r="F29" s="78"/>
      <c r="G29" s="78"/>
      <c r="H29" s="78"/>
      <c r="I29" s="78"/>
      <c r="J29" s="78"/>
      <c r="K29" s="78"/>
      <c r="L29" s="78"/>
      <c r="M29" s="79"/>
      <c r="N29" s="78"/>
      <c r="O29" s="78"/>
      <c r="P29" s="78"/>
      <c r="Q29" s="78"/>
      <c r="R29" s="78"/>
      <c r="S29" s="78"/>
      <c r="T29" s="78"/>
      <c r="U29" s="78"/>
      <c r="V29" s="78"/>
      <c r="W29" s="80"/>
      <c r="X29" s="78"/>
      <c r="Y29" s="78"/>
      <c r="Z29" s="78"/>
      <c r="AA29" s="78"/>
      <c r="AB29" s="78"/>
      <c r="AC29" s="78"/>
      <c r="AD29" s="78"/>
      <c r="AE29" s="78"/>
      <c r="AF29" s="78"/>
      <c r="AG29" s="80"/>
      <c r="AH29" s="81"/>
      <c r="AI29" s="81"/>
      <c r="AJ29" s="81"/>
      <c r="AK29" s="81"/>
      <c r="AL29" s="80"/>
      <c r="AM29" s="82"/>
      <c r="AN29" s="82"/>
      <c r="AO29" s="82"/>
      <c r="AP29" s="82"/>
      <c r="AQ29" s="82"/>
      <c r="AR29" s="83"/>
    </row>
  </sheetData>
  <mergeCells count="35"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  <mergeCell ref="A14:AR14"/>
    <mergeCell ref="A28:C28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A1:AR1"/>
    <mergeCell ref="A2:AR2"/>
    <mergeCell ref="A4:AR4"/>
    <mergeCell ref="A5:AR5"/>
    <mergeCell ref="A3:AR3"/>
  </mergeCells>
  <conditionalFormatting sqref="AG15:AG27">
    <cfRule type="cellIs" dxfId="1" priority="3" operator="equal">
      <formula>0</formula>
    </cfRule>
  </conditionalFormatting>
  <conditionalFormatting sqref="AL15:AL27">
    <cfRule type="cellIs" dxfId="0" priority="1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7876C936AFB48BEF9DC9F0391988D" ma:contentTypeVersion="4" ma:contentTypeDescription="Create a new document." ma:contentTypeScope="" ma:versionID="325f27e8438bb59ab02b821ec0245e93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d38b1f619de4d0db384b7ed2b8e919fa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CFF1B3-02D3-461A-ABDF-0E2F71101A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F19104-6359-4464-8760-A4F9B319E66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43FA7D-406E-40A7-AC6E-8DD52F568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Główny</vt:lpstr>
      <vt:lpstr>AiM</vt:lpstr>
      <vt:lpstr>PiESK</vt:lpstr>
      <vt:lpstr>TA</vt:lpstr>
      <vt:lpstr>AiM!Obszar_wydruku</vt:lpstr>
      <vt:lpstr>Główny!Obszar_wydruku</vt:lpstr>
      <vt:lpstr>PiESK!Obszar_wydruku</vt:lpstr>
      <vt:lpstr>TA!Obszar_wydruku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dcterms:created xsi:type="dcterms:W3CDTF">2017-12-01T06:38:47Z</dcterms:created>
  <dcterms:modified xsi:type="dcterms:W3CDTF">2025-11-03T10:06:38Z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