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4\33-24 US program studiów na kierunku MiBM II stopień - profil praktyczny\"/>
    </mc:Choice>
  </mc:AlternateContent>
  <xr:revisionPtr revIDLastSave="0" documentId="13_ncr:1_{F89008D7-F768-47AD-83A1-2A262726519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IPMiU" sheetId="4" r:id="rId2"/>
    <sheet name="UiPTwP" sheetId="3" r:id="rId3"/>
  </sheets>
  <definedNames>
    <definedName name="_xlnm.Print_Area" localSheetId="0">Główny!$A$1:$X$32</definedName>
    <definedName name="_xlnm.Print_Area" localSheetId="1">IPMiU!$A$1:$X$31</definedName>
    <definedName name="_xlnm.Print_Area" localSheetId="2">UiPTwP!$A$1:$X$28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4" l="1"/>
  <c r="U19" i="4"/>
  <c r="V19" i="4"/>
  <c r="W19" i="4"/>
  <c r="X19" i="4"/>
  <c r="T16" i="3"/>
  <c r="U16" i="3"/>
  <c r="V16" i="3"/>
  <c r="W16" i="3"/>
  <c r="X16" i="3"/>
  <c r="T17" i="3"/>
  <c r="U17" i="3"/>
  <c r="V17" i="3"/>
  <c r="W17" i="3"/>
  <c r="X17" i="3"/>
  <c r="T19" i="3"/>
  <c r="U19" i="3"/>
  <c r="V19" i="3"/>
  <c r="W19" i="3"/>
  <c r="X19" i="3"/>
  <c r="T18" i="3"/>
  <c r="U18" i="3"/>
  <c r="V18" i="3"/>
  <c r="W18" i="3"/>
  <c r="X18" i="3"/>
  <c r="T20" i="3"/>
  <c r="U20" i="3"/>
  <c r="V20" i="3"/>
  <c r="W20" i="3"/>
  <c r="X20" i="3"/>
  <c r="T21" i="3"/>
  <c r="U21" i="3"/>
  <c r="V21" i="3"/>
  <c r="W21" i="3"/>
  <c r="X21" i="3"/>
  <c r="T22" i="3"/>
  <c r="U22" i="3"/>
  <c r="V22" i="3"/>
  <c r="W22" i="3"/>
  <c r="X22" i="3"/>
  <c r="J23" i="4"/>
  <c r="J26" i="1" s="1"/>
  <c r="K23" i="4"/>
  <c r="K26" i="1" s="1"/>
  <c r="L23" i="4"/>
  <c r="L26" i="1" s="1"/>
  <c r="M23" i="4"/>
  <c r="M26" i="1" s="1"/>
  <c r="N23" i="4"/>
  <c r="N26" i="1" s="1"/>
  <c r="O23" i="4"/>
  <c r="O26" i="1" s="1"/>
  <c r="P23" i="4"/>
  <c r="P26" i="1" s="1"/>
  <c r="Q23" i="4"/>
  <c r="Q26" i="1" s="1"/>
  <c r="R23" i="4"/>
  <c r="R26" i="1" s="1"/>
  <c r="I23" i="4"/>
  <c r="I26" i="1" s="1"/>
  <c r="J23" i="3"/>
  <c r="K23" i="3"/>
  <c r="L23" i="3"/>
  <c r="M23" i="3"/>
  <c r="N23" i="3"/>
  <c r="O23" i="3"/>
  <c r="P23" i="3"/>
  <c r="Q23" i="3"/>
  <c r="R23" i="3"/>
  <c r="I23" i="3"/>
  <c r="T16" i="4"/>
  <c r="U16" i="4"/>
  <c r="V16" i="4"/>
  <c r="W16" i="4"/>
  <c r="X16" i="4"/>
  <c r="T17" i="4"/>
  <c r="U17" i="4"/>
  <c r="V17" i="4"/>
  <c r="W17" i="4"/>
  <c r="X17" i="4"/>
  <c r="T18" i="4"/>
  <c r="U18" i="4"/>
  <c r="V18" i="4"/>
  <c r="W18" i="4"/>
  <c r="X18" i="4"/>
  <c r="T20" i="4"/>
  <c r="U20" i="4"/>
  <c r="V20" i="4"/>
  <c r="W20" i="4"/>
  <c r="X20" i="4"/>
  <c r="T21" i="4"/>
  <c r="U21" i="4"/>
  <c r="V21" i="4"/>
  <c r="W21" i="4"/>
  <c r="X21" i="4"/>
  <c r="T22" i="4"/>
  <c r="U22" i="4"/>
  <c r="V22" i="4"/>
  <c r="W22" i="4"/>
  <c r="X22" i="4"/>
  <c r="E23" i="3"/>
  <c r="F23" i="3"/>
  <c r="G23" i="3"/>
  <c r="H23" i="3"/>
  <c r="S19" i="4" l="1"/>
  <c r="S16" i="3"/>
  <c r="S18" i="3"/>
  <c r="S22" i="3"/>
  <c r="S19" i="3"/>
  <c r="S21" i="3"/>
  <c r="S17" i="3"/>
  <c r="S20" i="3"/>
  <c r="S17" i="4"/>
  <c r="S16" i="4"/>
  <c r="S21" i="4"/>
  <c r="S22" i="4"/>
  <c r="S20" i="4"/>
  <c r="S18" i="4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9" i="1"/>
  <c r="U19" i="1"/>
  <c r="V19" i="1"/>
  <c r="W19" i="1"/>
  <c r="X19" i="1"/>
  <c r="T20" i="1"/>
  <c r="U20" i="1"/>
  <c r="V20" i="1"/>
  <c r="W20" i="1"/>
  <c r="X20" i="1"/>
  <c r="T24" i="1"/>
  <c r="U24" i="1"/>
  <c r="V24" i="1"/>
  <c r="W24" i="1"/>
  <c r="X24" i="1"/>
  <c r="T21" i="1"/>
  <c r="U21" i="1"/>
  <c r="V21" i="1"/>
  <c r="W21" i="1"/>
  <c r="X21" i="1"/>
  <c r="T23" i="1"/>
  <c r="U23" i="1"/>
  <c r="V23" i="1"/>
  <c r="W23" i="1"/>
  <c r="X23" i="1"/>
  <c r="T22" i="1"/>
  <c r="U22" i="1"/>
  <c r="V22" i="1"/>
  <c r="W22" i="1"/>
  <c r="X22" i="1"/>
  <c r="T28" i="1"/>
  <c r="T27" i="1" s="1"/>
  <c r="U28" i="1"/>
  <c r="U27" i="1" s="1"/>
  <c r="V28" i="1"/>
  <c r="V27" i="1" s="1"/>
  <c r="W28" i="1"/>
  <c r="W27" i="1" s="1"/>
  <c r="X28" i="1"/>
  <c r="X29" i="1"/>
  <c r="X15" i="3"/>
  <c r="X23" i="3" s="1"/>
  <c r="W15" i="3"/>
  <c r="W23" i="3" s="1"/>
  <c r="V15" i="3"/>
  <c r="V23" i="3" s="1"/>
  <c r="U15" i="3"/>
  <c r="U23" i="3" s="1"/>
  <c r="T15" i="3"/>
  <c r="T23" i="3" s="1"/>
  <c r="X15" i="4"/>
  <c r="X23" i="4" s="1"/>
  <c r="W15" i="4"/>
  <c r="W23" i="4" s="1"/>
  <c r="V15" i="4"/>
  <c r="V23" i="4" s="1"/>
  <c r="U15" i="4"/>
  <c r="U23" i="4" s="1"/>
  <c r="T15" i="4"/>
  <c r="T23" i="4" l="1"/>
  <c r="S15" i="4"/>
  <c r="X27" i="1"/>
  <c r="U13" i="1"/>
  <c r="S23" i="1"/>
  <c r="S21" i="1"/>
  <c r="W18" i="1"/>
  <c r="X18" i="1"/>
  <c r="T18" i="1"/>
  <c r="U18" i="1"/>
  <c r="V18" i="1"/>
  <c r="S22" i="1"/>
  <c r="S24" i="1"/>
  <c r="W13" i="1"/>
  <c r="X13" i="1"/>
  <c r="T13" i="1"/>
  <c r="V13" i="1"/>
  <c r="S17" i="1"/>
  <c r="S16" i="1"/>
  <c r="S19" i="1"/>
  <c r="S14" i="1"/>
  <c r="S28" i="1"/>
  <c r="S27" i="1" s="1"/>
  <c r="S20" i="1"/>
  <c r="S15" i="1"/>
  <c r="S13" i="1" l="1"/>
  <c r="S18" i="1"/>
  <c r="X26" i="1"/>
  <c r="X25" i="1" s="1"/>
  <c r="V26" i="1"/>
  <c r="V25" i="1" s="1"/>
  <c r="H23" i="4"/>
  <c r="G23" i="4"/>
  <c r="F23" i="4"/>
  <c r="E23" i="4"/>
  <c r="D23" i="4"/>
  <c r="D23" i="3"/>
  <c r="U26" i="1" l="1"/>
  <c r="U25" i="1" s="1"/>
  <c r="T26" i="1"/>
  <c r="T25" i="1" s="1"/>
  <c r="W26" i="1"/>
  <c r="W25" i="1" s="1"/>
  <c r="S15" i="3"/>
  <c r="S23" i="3" s="1"/>
  <c r="S23" i="4"/>
  <c r="L30" i="1"/>
  <c r="K30" i="1"/>
  <c r="J30" i="1"/>
  <c r="I30" i="1"/>
  <c r="E30" i="1"/>
  <c r="F30" i="1"/>
  <c r="G30" i="1"/>
  <c r="S26" i="1" l="1"/>
  <c r="S25" i="1" s="1"/>
  <c r="D30" i="1" l="1"/>
  <c r="H30" i="1" l="1"/>
  <c r="Q30" i="1"/>
  <c r="P30" i="1"/>
  <c r="O30" i="1"/>
  <c r="N30" i="1"/>
  <c r="R30" i="1" l="1"/>
  <c r="R32" i="1" s="1"/>
  <c r="X32" i="1"/>
  <c r="M30" i="1"/>
  <c r="M32" i="1" s="1"/>
  <c r="I31" i="1"/>
  <c r="V30" i="1" l="1"/>
  <c r="U30" i="1"/>
  <c r="N31" i="1"/>
  <c r="N32" i="1" s="1"/>
  <c r="X31" i="1"/>
  <c r="X30" i="1"/>
  <c r="T30" i="1"/>
  <c r="D31" i="1"/>
  <c r="D32" i="1" s="1"/>
  <c r="S30" i="1" l="1"/>
  <c r="W30" i="1"/>
  <c r="S31" i="1" l="1"/>
</calcChain>
</file>

<file path=xl/sharedStrings.xml><?xml version="1.0" encoding="utf-8"?>
<sst xmlns="http://schemas.openxmlformats.org/spreadsheetml/2006/main" count="182" uniqueCount="76">
  <si>
    <t>Załącznik nr 1</t>
  </si>
  <si>
    <t xml:space="preserve">do Programu studiów na kierunku mechanika i budowa maszyn - studia drugiego stopnia o profilu praktycznym, </t>
  </si>
  <si>
    <t>obowiązuje I rok od r.a. 2024/2025</t>
  </si>
  <si>
    <t xml:space="preserve">PLAN  STUDIÓW  STACJONARNYCH II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</si>
  <si>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</si>
  <si>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</si>
  <si>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</si>
  <si>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</si>
  <si>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</si>
  <si>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</si>
  <si>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</si>
  <si>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</si>
  <si>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</si>
  <si>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</si>
  <si>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</si>
  <si>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</si>
  <si>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</si>
  <si>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</si>
  <si>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</si>
  <si>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</si>
  <si>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</si>
  <si>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</si>
  <si>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</si>
  <si>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</si>
  <si>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</si>
  <si>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</si>
  <si>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</si>
  <si>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</si>
  <si>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</si>
  <si>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</si>
  <si>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</si>
  <si>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</si>
  <si>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</si>
  <si>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Komputerowe wspomaganie projektowania (CAD)</t>
  </si>
  <si>
    <t>E I</t>
  </si>
  <si>
    <t xml:space="preserve">Zaawansowane techniki inżynierii wytwarzania </t>
  </si>
  <si>
    <t>Zaawansowane materiały inżynierskie</t>
  </si>
  <si>
    <t>Praktyczne aspekty doboru technologii wytwarzania</t>
  </si>
  <si>
    <t>Komputerowe wspomaganie wytwarzania (CAM)</t>
  </si>
  <si>
    <t>z.o. II</t>
  </si>
  <si>
    <t>Systemy zarządzania jakością</t>
  </si>
  <si>
    <t>z. o. III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</si>
  <si>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</si>
  <si>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</si>
  <si>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</si>
  <si>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</si>
  <si>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</si>
  <si>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</si>
  <si>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</si>
  <si>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</si>
  <si>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Moduł obieralny:  INŻYNIERIA PROJEKTOWANIA MASZYN I URZĄDZEŃ</t>
  </si>
  <si>
    <t>Forma zalicz.</t>
  </si>
  <si>
    <t>C. Moduł obieralny:  INŻYNIERIA PROJEKTOWANIA MASZYN I URZĄDZEŃ</t>
  </si>
  <si>
    <t>Komputerowe wspomaganie obliczeń inżynierskich (CAE)</t>
  </si>
  <si>
    <t>z. o. II</t>
  </si>
  <si>
    <t>Układy hydrauliczne i pneumatyczne</t>
  </si>
  <si>
    <t>Modelowanie i analiza konstrukcji</t>
  </si>
  <si>
    <t>E II</t>
  </si>
  <si>
    <t>Inżynieria rekonstrukcji</t>
  </si>
  <si>
    <t xml:space="preserve">Napędy maszyn i urządzeń technicznych  </t>
  </si>
  <si>
    <t>Projekt konstrukcyjny</t>
  </si>
  <si>
    <t xml:space="preserve">Razem liczba godzin </t>
  </si>
  <si>
    <t>Moduł obieralny: URZĄDZENIA I PROCESY TECHNOLOGICZNE W PRZEMYŚLE</t>
  </si>
  <si>
    <t>C. Moduł obieralny: URZĄDZENIA I PROCESY TECHNOLOGICZNE W PRZEMYŚLE</t>
  </si>
  <si>
    <t>Procesy odlewnicze</t>
  </si>
  <si>
    <t>Zaawansowane procesy obróbki ubytkowej</t>
  </si>
  <si>
    <t xml:space="preserve">Procesy spawalnicze i technologie spajania </t>
  </si>
  <si>
    <t>Wybrane zagadnienia obróbki plastycznej</t>
  </si>
  <si>
    <t>Techniki szybkiego prototypowania</t>
  </si>
  <si>
    <t>Optymalizacja procesów wytwarzania</t>
  </si>
  <si>
    <t>Zaawansowane metody obróbki cieplnej i cieplnochemicznej</t>
  </si>
  <si>
    <t>Projekt technologiczny</t>
  </si>
  <si>
    <t>z dnia 25 czerwca 2024 r.</t>
  </si>
  <si>
    <t>stanowiącego załącznik do Uchwały nr 33/000/2024 Senatu AJP</t>
  </si>
  <si>
    <t>Oprzyrządowanie technologiczne obróbki metali</t>
  </si>
  <si>
    <t>Podstawy odlewnictwa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</si>
</sst>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u/>
      <sz val="9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35" fillId="0" borderId="0" xfId="0" quotePrefix="1" applyFont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35" fillId="0" borderId="0" xfId="0" quotePrefix="1" applyFont="1" applyAlignment="1">
      <alignment horizontal="center" vertical="top"/>
    </xf>
    <xf numFmtId="0" fontId="35" fillId="0" borderId="0" xfId="0" quotePrefix="1" applyFont="1" applyAlignment="1">
      <alignment horizontal="center"/>
    </xf>
    <xf numFmtId="0" fontId="36" fillId="0" borderId="0" xfId="0" applyFont="1" applyAlignment="1">
      <alignment horizontal="center" vertical="top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abSelected="1" zoomScaleNormal="100" workbookViewId="0">
      <selection activeCell="J21" sqref="J21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94" t="s">
        <v>73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94" t="s">
        <v>72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s="7" customFormat="1" ht="15" customHeight="1">
      <c r="A6" s="98" t="s">
        <v>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44" s="7" customFormat="1" ht="15" customHeight="1">
      <c r="A7" s="95" t="s">
        <v>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</row>
    <row r="8" spans="1:44" ht="15" customHeight="1">
      <c r="A8" s="96" t="s">
        <v>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</row>
    <row r="9" spans="1:44" ht="15.75" customHeight="1"/>
    <row r="10" spans="1:44" s="8" customFormat="1" ht="15" customHeight="1">
      <c r="A10" s="118" t="s">
        <v>6</v>
      </c>
      <c r="B10" s="118" t="s">
        <v>7</v>
      </c>
      <c r="C10" s="119" t="s">
        <v>8</v>
      </c>
      <c r="D10" s="120" t="s">
        <v>9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 t="s">
        <v>10</v>
      </c>
      <c r="O10" s="120"/>
      <c r="P10" s="120"/>
      <c r="Q10" s="120"/>
      <c r="R10" s="120"/>
      <c r="S10" s="99" t="s">
        <v>11</v>
      </c>
      <c r="T10" s="100" t="s">
        <v>12</v>
      </c>
      <c r="U10" s="100"/>
      <c r="V10" s="100"/>
      <c r="W10" s="100"/>
      <c r="X10" s="101" t="s">
        <v>13</v>
      </c>
    </row>
    <row r="11" spans="1:44" s="8" customFormat="1" ht="15" customHeight="1">
      <c r="A11" s="118"/>
      <c r="B11" s="118"/>
      <c r="C11" s="119"/>
      <c r="D11" s="117" t="s">
        <v>14</v>
      </c>
      <c r="E11" s="117"/>
      <c r="F11" s="117"/>
      <c r="G11" s="117"/>
      <c r="H11" s="101" t="s">
        <v>13</v>
      </c>
      <c r="I11" s="117" t="s">
        <v>15</v>
      </c>
      <c r="J11" s="117"/>
      <c r="K11" s="117"/>
      <c r="L11" s="117"/>
      <c r="M11" s="101" t="s">
        <v>13</v>
      </c>
      <c r="N11" s="121" t="s">
        <v>16</v>
      </c>
      <c r="O11" s="121"/>
      <c r="P11" s="121"/>
      <c r="Q11" s="121"/>
      <c r="R11" s="101" t="s">
        <v>13</v>
      </c>
      <c r="S11" s="99"/>
      <c r="T11" s="100"/>
      <c r="U11" s="100"/>
      <c r="V11" s="100"/>
      <c r="W11" s="100"/>
      <c r="X11" s="101"/>
    </row>
    <row r="12" spans="1:44" s="10" customFormat="1" ht="20.100000000000001" customHeight="1">
      <c r="A12" s="118"/>
      <c r="B12" s="118"/>
      <c r="C12" s="119"/>
      <c r="D12" s="67" t="s">
        <v>17</v>
      </c>
      <c r="E12" s="67" t="s">
        <v>18</v>
      </c>
      <c r="F12" s="67" t="s">
        <v>19</v>
      </c>
      <c r="G12" s="67" t="s">
        <v>20</v>
      </c>
      <c r="H12" s="101"/>
      <c r="I12" s="67" t="s">
        <v>17</v>
      </c>
      <c r="J12" s="67" t="s">
        <v>18</v>
      </c>
      <c r="K12" s="67" t="s">
        <v>19</v>
      </c>
      <c r="L12" s="67" t="s">
        <v>20</v>
      </c>
      <c r="M12" s="101"/>
      <c r="N12" s="68" t="s">
        <v>17</v>
      </c>
      <c r="O12" s="68" t="s">
        <v>18</v>
      </c>
      <c r="P12" s="68" t="s">
        <v>19</v>
      </c>
      <c r="Q12" s="68" t="s">
        <v>20</v>
      </c>
      <c r="R12" s="101"/>
      <c r="S12" s="99"/>
      <c r="T12" s="69" t="s">
        <v>21</v>
      </c>
      <c r="U12" s="69" t="s">
        <v>22</v>
      </c>
      <c r="V12" s="69" t="s">
        <v>19</v>
      </c>
      <c r="W12" s="69" t="s">
        <v>20</v>
      </c>
      <c r="X12" s="101"/>
      <c r="Y12" s="9"/>
    </row>
    <row r="13" spans="1:44" s="12" customFormat="1" ht="24.95" customHeight="1">
      <c r="A13" s="116" t="s">
        <v>23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70">
        <f t="shared" ref="S13:X13" si="0">SUM(S14:S17)</f>
        <v>169</v>
      </c>
      <c r="T13" s="70">
        <f t="shared" si="0"/>
        <v>64</v>
      </c>
      <c r="U13" s="70">
        <f t="shared" si="0"/>
        <v>75</v>
      </c>
      <c r="V13" s="70">
        <f t="shared" si="0"/>
        <v>30</v>
      </c>
      <c r="W13" s="70">
        <f t="shared" si="0"/>
        <v>0</v>
      </c>
      <c r="X13" s="71">
        <f t="shared" si="0"/>
        <v>11</v>
      </c>
      <c r="Y13" s="11"/>
    </row>
    <row r="14" spans="1:44" ht="24.95" customHeight="1">
      <c r="A14" s="72">
        <v>1</v>
      </c>
      <c r="B14" s="36" t="s">
        <v>24</v>
      </c>
      <c r="C14" s="35" t="s">
        <v>25</v>
      </c>
      <c r="D14" s="40"/>
      <c r="E14" s="40">
        <v>30</v>
      </c>
      <c r="F14" s="40"/>
      <c r="G14" s="40"/>
      <c r="H14" s="41">
        <v>2</v>
      </c>
      <c r="I14" s="40"/>
      <c r="J14" s="40">
        <v>30</v>
      </c>
      <c r="K14" s="40"/>
      <c r="L14" s="40"/>
      <c r="M14" s="41">
        <v>2</v>
      </c>
      <c r="N14" s="42">
        <v>30</v>
      </c>
      <c r="O14" s="42"/>
      <c r="P14" s="42"/>
      <c r="Q14" s="42"/>
      <c r="R14" s="43">
        <v>2</v>
      </c>
      <c r="S14" s="73">
        <f>T14+U14+V14+W14</f>
        <v>90</v>
      </c>
      <c r="T14" s="74">
        <f>D14+I14+N14</f>
        <v>30</v>
      </c>
      <c r="U14" s="74">
        <f t="shared" ref="U14:W14" si="1">E14+J14+O14</f>
        <v>60</v>
      </c>
      <c r="V14" s="74">
        <f t="shared" si="1"/>
        <v>0</v>
      </c>
      <c r="W14" s="74">
        <f t="shared" si="1"/>
        <v>0</v>
      </c>
      <c r="X14" s="75">
        <f>H14+M14+R14</f>
        <v>6</v>
      </c>
      <c r="Y14" s="13"/>
    </row>
    <row r="15" spans="1:44" ht="24.95" customHeight="1">
      <c r="A15" s="72">
        <v>2</v>
      </c>
      <c r="B15" s="36" t="s">
        <v>26</v>
      </c>
      <c r="C15" s="35" t="s">
        <v>27</v>
      </c>
      <c r="D15" s="40">
        <v>4</v>
      </c>
      <c r="E15" s="40"/>
      <c r="F15" s="40"/>
      <c r="G15" s="40"/>
      <c r="H15" s="41">
        <v>0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ref="S15:S17" si="2">T15+U15+V15+W15</f>
        <v>4</v>
      </c>
      <c r="T15" s="74">
        <f t="shared" ref="T15:T17" si="3">D15+I15+N15</f>
        <v>4</v>
      </c>
      <c r="U15" s="74">
        <f t="shared" ref="U15:U17" si="4">E15+J15+O15</f>
        <v>0</v>
      </c>
      <c r="V15" s="74">
        <f t="shared" ref="V15:V17" si="5">F15+K15+P15</f>
        <v>0</v>
      </c>
      <c r="W15" s="74">
        <f t="shared" ref="W15:W17" si="6">G15+L15+Q15</f>
        <v>0</v>
      </c>
      <c r="X15" s="75">
        <f t="shared" ref="X15:X17" si="7">H15+M15+R15</f>
        <v>0</v>
      </c>
    </row>
    <row r="16" spans="1:44" ht="24.95" customHeight="1">
      <c r="A16" s="72">
        <v>3</v>
      </c>
      <c r="B16" s="36" t="s">
        <v>28</v>
      </c>
      <c r="C16" s="35" t="s">
        <v>29</v>
      </c>
      <c r="D16" s="40">
        <v>15</v>
      </c>
      <c r="E16" s="40"/>
      <c r="F16" s="40">
        <v>30</v>
      </c>
      <c r="G16" s="40"/>
      <c r="H16" s="41">
        <v>3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45</v>
      </c>
      <c r="T16" s="74">
        <f t="shared" si="3"/>
        <v>15</v>
      </c>
      <c r="U16" s="74">
        <f t="shared" si="4"/>
        <v>0</v>
      </c>
      <c r="V16" s="74">
        <f t="shared" si="5"/>
        <v>30</v>
      </c>
      <c r="W16" s="74">
        <f t="shared" si="6"/>
        <v>0</v>
      </c>
      <c r="X16" s="75">
        <f t="shared" si="7"/>
        <v>3</v>
      </c>
    </row>
    <row r="17" spans="1:24" ht="24.95" customHeight="1">
      <c r="A17" s="72">
        <v>4</v>
      </c>
      <c r="B17" s="36" t="s">
        <v>30</v>
      </c>
      <c r="C17" s="35" t="s">
        <v>31</v>
      </c>
      <c r="D17" s="40">
        <v>15</v>
      </c>
      <c r="E17" s="40">
        <v>15</v>
      </c>
      <c r="F17" s="40"/>
      <c r="G17" s="40"/>
      <c r="H17" s="41">
        <v>2</v>
      </c>
      <c r="I17" s="40"/>
      <c r="J17" s="40"/>
      <c r="K17" s="40"/>
      <c r="L17" s="40"/>
      <c r="M17" s="41"/>
      <c r="N17" s="42"/>
      <c r="O17" s="42"/>
      <c r="P17" s="42"/>
      <c r="Q17" s="42"/>
      <c r="R17" s="43"/>
      <c r="S17" s="73">
        <f t="shared" si="2"/>
        <v>30</v>
      </c>
      <c r="T17" s="74">
        <f t="shared" si="3"/>
        <v>15</v>
      </c>
      <c r="U17" s="74">
        <f t="shared" si="4"/>
        <v>15</v>
      </c>
      <c r="V17" s="74">
        <f t="shared" si="5"/>
        <v>0</v>
      </c>
      <c r="W17" s="74">
        <f t="shared" si="6"/>
        <v>0</v>
      </c>
      <c r="X17" s="75">
        <f t="shared" si="7"/>
        <v>2</v>
      </c>
    </row>
    <row r="18" spans="1:24" ht="24.95" customHeight="1">
      <c r="A18" s="116" t="s">
        <v>32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70">
        <f t="shared" ref="S18:X18" si="8">SUM(S19:S24)</f>
        <v>285</v>
      </c>
      <c r="T18" s="70">
        <f t="shared" si="8"/>
        <v>105</v>
      </c>
      <c r="U18" s="70">
        <f t="shared" si="8"/>
        <v>15</v>
      </c>
      <c r="V18" s="70">
        <f t="shared" si="8"/>
        <v>135</v>
      </c>
      <c r="W18" s="70">
        <f t="shared" si="8"/>
        <v>30</v>
      </c>
      <c r="X18" s="71">
        <f t="shared" si="8"/>
        <v>20</v>
      </c>
    </row>
    <row r="19" spans="1:24" ht="24.95" customHeight="1">
      <c r="A19" s="72">
        <v>1</v>
      </c>
      <c r="B19" s="36" t="s">
        <v>33</v>
      </c>
      <c r="C19" s="35" t="s">
        <v>34</v>
      </c>
      <c r="D19" s="40">
        <v>15</v>
      </c>
      <c r="E19" s="40"/>
      <c r="F19" s="40">
        <v>30</v>
      </c>
      <c r="G19" s="40"/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ref="S19:S23" si="9">T19+U19+V19+W19</f>
        <v>45</v>
      </c>
      <c r="T19" s="74">
        <f>D19+I19+N19</f>
        <v>15</v>
      </c>
      <c r="U19" s="74">
        <f t="shared" ref="U19" si="10">E19+J19+O19</f>
        <v>0</v>
      </c>
      <c r="V19" s="74">
        <f t="shared" ref="V19" si="11">F19+K19+P19</f>
        <v>30</v>
      </c>
      <c r="W19" s="74">
        <f t="shared" ref="W19" si="12">G19+L19+Q19</f>
        <v>0</v>
      </c>
      <c r="X19" s="75">
        <f>H19+M19+R19</f>
        <v>4</v>
      </c>
    </row>
    <row r="20" spans="1:24" ht="24.95" customHeight="1">
      <c r="A20" s="72">
        <v>2</v>
      </c>
      <c r="B20" s="36" t="s">
        <v>35</v>
      </c>
      <c r="C20" s="35" t="s">
        <v>34</v>
      </c>
      <c r="D20" s="40">
        <v>30</v>
      </c>
      <c r="E20" s="40"/>
      <c r="F20" s="40">
        <v>15</v>
      </c>
      <c r="G20" s="40">
        <v>30</v>
      </c>
      <c r="H20" s="41">
        <v>5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75</v>
      </c>
      <c r="T20" s="74">
        <f t="shared" ref="T20:T23" si="13">D20+I20+N20</f>
        <v>30</v>
      </c>
      <c r="U20" s="74">
        <f t="shared" ref="U20:U23" si="14">E20+J20+O20</f>
        <v>0</v>
      </c>
      <c r="V20" s="74">
        <f t="shared" ref="V20:V23" si="15">F20+K20+P20</f>
        <v>15</v>
      </c>
      <c r="W20" s="74">
        <f t="shared" ref="W20:W23" si="16">G20+L20+Q20</f>
        <v>30</v>
      </c>
      <c r="X20" s="75">
        <f t="shared" ref="X20:X23" si="17">H20+M20+R20</f>
        <v>5</v>
      </c>
    </row>
    <row r="21" spans="1:24" ht="24.95" customHeight="1">
      <c r="A21" s="72">
        <v>3</v>
      </c>
      <c r="B21" s="36" t="s">
        <v>36</v>
      </c>
      <c r="C21" s="35" t="s">
        <v>31</v>
      </c>
      <c r="D21" s="40">
        <v>15</v>
      </c>
      <c r="E21" s="40"/>
      <c r="F21" s="40">
        <v>15</v>
      </c>
      <c r="G21" s="40"/>
      <c r="H21" s="41">
        <v>2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 t="shared" si="9"/>
        <v>30</v>
      </c>
      <c r="T21" s="74">
        <f t="shared" si="13"/>
        <v>15</v>
      </c>
      <c r="U21" s="74">
        <f t="shared" si="14"/>
        <v>0</v>
      </c>
      <c r="V21" s="74">
        <f t="shared" si="15"/>
        <v>15</v>
      </c>
      <c r="W21" s="74">
        <f t="shared" si="16"/>
        <v>0</v>
      </c>
      <c r="X21" s="75">
        <f t="shared" si="17"/>
        <v>2</v>
      </c>
    </row>
    <row r="22" spans="1:24" ht="24.95" customHeight="1">
      <c r="A22" s="72">
        <v>4</v>
      </c>
      <c r="B22" s="36" t="s">
        <v>37</v>
      </c>
      <c r="C22" s="35" t="s">
        <v>31</v>
      </c>
      <c r="D22" s="40">
        <v>15</v>
      </c>
      <c r="E22" s="40"/>
      <c r="F22" s="40">
        <v>30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>T22+U22+V22+W22</f>
        <v>45</v>
      </c>
      <c r="T22" s="74">
        <f>D22+I22+N22</f>
        <v>15</v>
      </c>
      <c r="U22" s="74">
        <f>E22+J22+O22</f>
        <v>0</v>
      </c>
      <c r="V22" s="74">
        <f>F22+K22+P22</f>
        <v>30</v>
      </c>
      <c r="W22" s="74">
        <f>G22+L22+Q22</f>
        <v>0</v>
      </c>
      <c r="X22" s="75">
        <f>H22+M22+R22</f>
        <v>3</v>
      </c>
    </row>
    <row r="23" spans="1:24" ht="24.95" customHeight="1">
      <c r="A23" s="72">
        <v>5</v>
      </c>
      <c r="B23" s="36" t="s">
        <v>38</v>
      </c>
      <c r="C23" s="35" t="s">
        <v>39</v>
      </c>
      <c r="D23" s="40"/>
      <c r="E23" s="40"/>
      <c r="F23" s="40"/>
      <c r="G23" s="40"/>
      <c r="H23" s="41"/>
      <c r="I23" s="40">
        <v>15</v>
      </c>
      <c r="J23" s="40">
        <v>15</v>
      </c>
      <c r="K23" s="40">
        <v>30</v>
      </c>
      <c r="L23" s="40"/>
      <c r="M23" s="41">
        <v>4</v>
      </c>
      <c r="N23" s="42"/>
      <c r="O23" s="42"/>
      <c r="P23" s="42"/>
      <c r="Q23" s="42"/>
      <c r="R23" s="43"/>
      <c r="S23" s="73">
        <f t="shared" si="9"/>
        <v>60</v>
      </c>
      <c r="T23" s="74">
        <f t="shared" si="13"/>
        <v>15</v>
      </c>
      <c r="U23" s="74">
        <f t="shared" si="14"/>
        <v>15</v>
      </c>
      <c r="V23" s="74">
        <f t="shared" si="15"/>
        <v>30</v>
      </c>
      <c r="W23" s="74">
        <f t="shared" si="16"/>
        <v>0</v>
      </c>
      <c r="X23" s="75">
        <f t="shared" si="17"/>
        <v>4</v>
      </c>
    </row>
    <row r="24" spans="1:24" ht="24.95" customHeight="1">
      <c r="A24" s="72">
        <v>6</v>
      </c>
      <c r="B24" s="36" t="s">
        <v>40</v>
      </c>
      <c r="C24" s="35" t="s">
        <v>41</v>
      </c>
      <c r="D24" s="40"/>
      <c r="E24" s="40"/>
      <c r="F24" s="40"/>
      <c r="G24" s="40"/>
      <c r="H24" s="41"/>
      <c r="I24" s="40"/>
      <c r="J24" s="40"/>
      <c r="K24" s="40"/>
      <c r="L24" s="40"/>
      <c r="M24" s="41"/>
      <c r="N24" s="42">
        <v>15</v>
      </c>
      <c r="O24" s="42"/>
      <c r="P24" s="42">
        <v>15</v>
      </c>
      <c r="Q24" s="42"/>
      <c r="R24" s="43">
        <v>2</v>
      </c>
      <c r="S24" s="73">
        <f>T24+U24+V24+W24</f>
        <v>30</v>
      </c>
      <c r="T24" s="74">
        <f t="shared" ref="T24:X24" si="18">D24+I24+N24</f>
        <v>15</v>
      </c>
      <c r="U24" s="74">
        <f t="shared" si="18"/>
        <v>0</v>
      </c>
      <c r="V24" s="74">
        <f t="shared" si="18"/>
        <v>15</v>
      </c>
      <c r="W24" s="74">
        <f t="shared" si="18"/>
        <v>0</v>
      </c>
      <c r="X24" s="75">
        <f t="shared" si="18"/>
        <v>2</v>
      </c>
    </row>
    <row r="25" spans="1:24" ht="24.95" customHeight="1">
      <c r="A25" s="116" t="s">
        <v>42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76">
        <f t="shared" ref="S25:X25" si="19">S26</f>
        <v>405</v>
      </c>
      <c r="T25" s="76">
        <f t="shared" si="19"/>
        <v>135</v>
      </c>
      <c r="U25" s="76">
        <f t="shared" si="19"/>
        <v>0</v>
      </c>
      <c r="V25" s="76">
        <f t="shared" si="19"/>
        <v>195</v>
      </c>
      <c r="W25" s="76">
        <f t="shared" si="19"/>
        <v>75</v>
      </c>
      <c r="X25" s="77">
        <f t="shared" si="19"/>
        <v>27</v>
      </c>
    </row>
    <row r="26" spans="1:24" ht="24.95" customHeight="1">
      <c r="A26" s="72">
        <v>1</v>
      </c>
      <c r="B26" s="34" t="s">
        <v>43</v>
      </c>
      <c r="C26" s="35"/>
      <c r="D26" s="78"/>
      <c r="E26" s="78"/>
      <c r="F26" s="78"/>
      <c r="G26" s="78"/>
      <c r="H26" s="79"/>
      <c r="I26" s="40">
        <f>IPMiU!I23</f>
        <v>75</v>
      </c>
      <c r="J26" s="40">
        <f>IPMiU!J23</f>
        <v>0</v>
      </c>
      <c r="K26" s="40">
        <f>IPMiU!K23</f>
        <v>120</v>
      </c>
      <c r="L26" s="40">
        <f>IPMiU!L23</f>
        <v>30</v>
      </c>
      <c r="M26" s="41">
        <f>IPMiU!M23</f>
        <v>15</v>
      </c>
      <c r="N26" s="42">
        <f>IPMiU!N23</f>
        <v>60</v>
      </c>
      <c r="O26" s="42">
        <f>IPMiU!O23</f>
        <v>0</v>
      </c>
      <c r="P26" s="42">
        <f>IPMiU!P23</f>
        <v>75</v>
      </c>
      <c r="Q26" s="42">
        <f>IPMiU!Q23</f>
        <v>45</v>
      </c>
      <c r="R26" s="43">
        <f>IPMiU!R23</f>
        <v>12</v>
      </c>
      <c r="S26" s="73">
        <f>SUM(T26:W26)</f>
        <v>405</v>
      </c>
      <c r="T26" s="74">
        <f t="shared" ref="T26" si="20">D26+I26+N26</f>
        <v>135</v>
      </c>
      <c r="U26" s="74">
        <f t="shared" ref="U26" si="21">E26+J26+O26</f>
        <v>0</v>
      </c>
      <c r="V26" s="74">
        <f t="shared" ref="V26" si="22">F26+K26+P26</f>
        <v>195</v>
      </c>
      <c r="W26" s="74">
        <f t="shared" ref="W26" si="23">G26+L26+Q26</f>
        <v>75</v>
      </c>
      <c r="X26" s="75">
        <f t="shared" ref="X26" si="24">H26+M26+R26</f>
        <v>27</v>
      </c>
    </row>
    <row r="27" spans="1:24" ht="24.95" customHeight="1">
      <c r="A27" s="116" t="s">
        <v>44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70">
        <f>S28+S29</f>
        <v>60</v>
      </c>
      <c r="T27" s="80">
        <f>SUM(T28:T29)</f>
        <v>0</v>
      </c>
      <c r="U27" s="80">
        <f>SUM(U28:U29)</f>
        <v>0</v>
      </c>
      <c r="V27" s="80">
        <f>SUM(V28:V29)</f>
        <v>0</v>
      </c>
      <c r="W27" s="80">
        <f>SUM(W28:W29)</f>
        <v>60</v>
      </c>
      <c r="X27" s="81">
        <f>SUM(X28:X29)</f>
        <v>32</v>
      </c>
    </row>
    <row r="28" spans="1:24" ht="24.95" customHeight="1">
      <c r="A28" s="35">
        <v>1</v>
      </c>
      <c r="B28" s="39" t="s">
        <v>45</v>
      </c>
      <c r="C28" s="38" t="s">
        <v>46</v>
      </c>
      <c r="D28" s="44"/>
      <c r="E28" s="44"/>
      <c r="F28" s="44"/>
      <c r="G28" s="44"/>
      <c r="H28" s="45"/>
      <c r="I28" s="44"/>
      <c r="J28" s="44"/>
      <c r="K28" s="44"/>
      <c r="L28" s="44">
        <v>30</v>
      </c>
      <c r="M28" s="46">
        <v>2</v>
      </c>
      <c r="N28" s="47"/>
      <c r="O28" s="47"/>
      <c r="P28" s="47"/>
      <c r="Q28" s="47">
        <v>30</v>
      </c>
      <c r="R28" s="45">
        <v>14</v>
      </c>
      <c r="S28" s="73">
        <f>T28+U28+W28</f>
        <v>60</v>
      </c>
      <c r="T28" s="74">
        <f>D28+I28+N28</f>
        <v>0</v>
      </c>
      <c r="U28" s="74">
        <f t="shared" ref="U28" si="25">E28+J28+O28</f>
        <v>0</v>
      </c>
      <c r="V28" s="74">
        <f t="shared" ref="V28" si="26">F28+K28+P28</f>
        <v>0</v>
      </c>
      <c r="W28" s="74">
        <f t="shared" ref="W28" si="27">G28+L28+Q28</f>
        <v>60</v>
      </c>
      <c r="X28" s="75">
        <f>H28+M28+R28</f>
        <v>16</v>
      </c>
    </row>
    <row r="29" spans="1:24" ht="24.95" customHeight="1">
      <c r="A29" s="35">
        <v>2</v>
      </c>
      <c r="B29" s="36" t="s">
        <v>47</v>
      </c>
      <c r="C29" s="35" t="s">
        <v>48</v>
      </c>
      <c r="D29" s="103">
        <v>16</v>
      </c>
      <c r="E29" s="104"/>
      <c r="F29" s="104"/>
      <c r="G29" s="104"/>
      <c r="H29" s="104"/>
      <c r="I29" s="104"/>
      <c r="J29" s="104"/>
      <c r="K29" s="104"/>
      <c r="L29" s="104"/>
      <c r="M29" s="105"/>
      <c r="N29" s="103">
        <v>0</v>
      </c>
      <c r="O29" s="104"/>
      <c r="P29" s="104"/>
      <c r="Q29" s="104"/>
      <c r="R29" s="106"/>
      <c r="S29" s="48">
        <v>0</v>
      </c>
      <c r="T29" s="74">
        <v>0</v>
      </c>
      <c r="U29" s="74">
        <v>0</v>
      </c>
      <c r="V29" s="74">
        <v>0</v>
      </c>
      <c r="W29" s="74">
        <v>0</v>
      </c>
      <c r="X29" s="75">
        <f>D29+N29</f>
        <v>16</v>
      </c>
    </row>
    <row r="30" spans="1:24" ht="24.95" customHeight="1">
      <c r="A30" s="102" t="s">
        <v>49</v>
      </c>
      <c r="B30" s="102"/>
      <c r="C30" s="102"/>
      <c r="D30" s="82">
        <f>SUM(D14:D28)</f>
        <v>109</v>
      </c>
      <c r="E30" s="82">
        <f>SUM(E14:E28)</f>
        <v>45</v>
      </c>
      <c r="F30" s="82">
        <f>SUM(F14:F28)</f>
        <v>120</v>
      </c>
      <c r="G30" s="82">
        <f>SUM(G14:G28)</f>
        <v>30</v>
      </c>
      <c r="H30" s="107">
        <f>SUM(H14:H29)</f>
        <v>21</v>
      </c>
      <c r="I30" s="82">
        <f>SUM(I14:I28)</f>
        <v>90</v>
      </c>
      <c r="J30" s="82">
        <f>SUM(J14:J28)</f>
        <v>45</v>
      </c>
      <c r="K30" s="82">
        <f>SUM(K14:K28)</f>
        <v>150</v>
      </c>
      <c r="L30" s="82">
        <f>SUM(L14:L28)</f>
        <v>60</v>
      </c>
      <c r="M30" s="107">
        <f>SUM(M14:M29)</f>
        <v>23</v>
      </c>
      <c r="N30" s="83">
        <f>SUM(N14:N28)</f>
        <v>105</v>
      </c>
      <c r="O30" s="83">
        <f>SUM(O14:O28)</f>
        <v>0</v>
      </c>
      <c r="P30" s="83">
        <f>SUM(P14:P28)</f>
        <v>90</v>
      </c>
      <c r="Q30" s="83">
        <f>SUM(Q14:Q28)</f>
        <v>75</v>
      </c>
      <c r="R30" s="107">
        <f>SUM(R14:R29)</f>
        <v>30</v>
      </c>
      <c r="S30" s="76">
        <f t="shared" ref="S30:X30" si="28">S27+S25+S18+S13</f>
        <v>919</v>
      </c>
      <c r="T30" s="76">
        <f t="shared" si="28"/>
        <v>304</v>
      </c>
      <c r="U30" s="76">
        <f t="shared" si="28"/>
        <v>90</v>
      </c>
      <c r="V30" s="76">
        <f t="shared" si="28"/>
        <v>360</v>
      </c>
      <c r="W30" s="76">
        <f t="shared" si="28"/>
        <v>165</v>
      </c>
      <c r="X30" s="111">
        <f t="shared" si="28"/>
        <v>90</v>
      </c>
    </row>
    <row r="31" spans="1:24" ht="24.95" customHeight="1">
      <c r="A31" s="102"/>
      <c r="B31" s="102"/>
      <c r="C31" s="102"/>
      <c r="D31" s="112">
        <f>SUM(D30:G30)</f>
        <v>304</v>
      </c>
      <c r="E31" s="112"/>
      <c r="F31" s="112"/>
      <c r="G31" s="112"/>
      <c r="H31" s="107"/>
      <c r="I31" s="112">
        <f>SUM(I30:L30)</f>
        <v>345</v>
      </c>
      <c r="J31" s="112"/>
      <c r="K31" s="112"/>
      <c r="L31" s="112"/>
      <c r="M31" s="107"/>
      <c r="N31" s="113">
        <f>SUM(N30:Q30)</f>
        <v>270</v>
      </c>
      <c r="O31" s="113"/>
      <c r="P31" s="113"/>
      <c r="Q31" s="113"/>
      <c r="R31" s="107"/>
      <c r="S31" s="114">
        <f>S27+S25+S18+S13</f>
        <v>919</v>
      </c>
      <c r="T31" s="114"/>
      <c r="U31" s="114"/>
      <c r="V31" s="114"/>
      <c r="W31" s="114"/>
      <c r="X31" s="111" t="e">
        <f>#REF!+X14+X23+#REF!+X28</f>
        <v>#REF!</v>
      </c>
    </row>
    <row r="32" spans="1:24" ht="24.95" customHeight="1">
      <c r="A32" s="102"/>
      <c r="B32" s="102"/>
      <c r="C32" s="102"/>
      <c r="D32" s="115">
        <f>I31+D31</f>
        <v>649</v>
      </c>
      <c r="E32" s="115"/>
      <c r="F32" s="115"/>
      <c r="G32" s="115"/>
      <c r="H32" s="115"/>
      <c r="I32" s="115"/>
      <c r="J32" s="115"/>
      <c r="K32" s="115"/>
      <c r="L32" s="115"/>
      <c r="M32" s="84">
        <f>H30+D29+M30</f>
        <v>60</v>
      </c>
      <c r="N32" s="108">
        <f>N31</f>
        <v>270</v>
      </c>
      <c r="O32" s="109"/>
      <c r="P32" s="109"/>
      <c r="Q32" s="110"/>
      <c r="R32" s="84">
        <f>N29+R30</f>
        <v>30</v>
      </c>
      <c r="S32" s="114"/>
      <c r="T32" s="114"/>
      <c r="U32" s="114"/>
      <c r="V32" s="114"/>
      <c r="W32" s="114"/>
      <c r="X32" s="111" t="e">
        <f>#REF!+#REF!+#REF!+X27+#REF!</f>
        <v>#REF!</v>
      </c>
    </row>
    <row r="33" spans="1:24" ht="15" customHeight="1"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17"/>
      <c r="T33" s="17"/>
      <c r="U33" s="17"/>
      <c r="V33" s="17"/>
      <c r="W33" s="17"/>
      <c r="X33" s="18"/>
    </row>
    <row r="34" spans="1:24" ht="16.5" customHeight="1">
      <c r="A34" s="19"/>
      <c r="B34" s="19"/>
      <c r="C34" s="20"/>
      <c r="D34" s="14"/>
      <c r="E34" s="14"/>
      <c r="F34" s="14"/>
      <c r="G34" s="14"/>
      <c r="H34" s="32"/>
      <c r="I34" s="14"/>
      <c r="J34" s="14"/>
      <c r="K34" s="14"/>
      <c r="L34" s="14"/>
      <c r="M34" s="15"/>
      <c r="N34" s="14"/>
      <c r="O34" s="14"/>
      <c r="P34" s="14"/>
      <c r="Q34" s="14"/>
      <c r="R34" s="32"/>
      <c r="S34" s="21"/>
      <c r="T34" s="21"/>
      <c r="U34" s="21"/>
      <c r="V34" s="21"/>
      <c r="W34" s="21"/>
      <c r="X34" s="18"/>
    </row>
    <row r="35" spans="1:24" s="22" customFormat="1" ht="13.5" customHeight="1">
      <c r="B35" s="33"/>
      <c r="C35" s="23"/>
      <c r="D35" s="3"/>
      <c r="E35" s="3"/>
      <c r="F35" s="3"/>
      <c r="G35" s="3"/>
      <c r="H35" s="29"/>
      <c r="I35" s="3"/>
      <c r="J35" s="3"/>
      <c r="K35" s="3"/>
      <c r="L35" s="3"/>
      <c r="M35" s="15"/>
      <c r="N35" s="3"/>
      <c r="O35" s="3"/>
      <c r="P35" s="3"/>
      <c r="Q35" s="3"/>
      <c r="R35" s="29"/>
      <c r="S35" s="16"/>
      <c r="T35" s="16"/>
      <c r="U35" s="16"/>
      <c r="V35" s="16"/>
      <c r="W35" s="16"/>
      <c r="X35" s="24"/>
    </row>
    <row r="36" spans="1:24" ht="12" customHeight="1"/>
  </sheetData>
  <mergeCells count="39">
    <mergeCell ref="A25:R25"/>
    <mergeCell ref="A27:R27"/>
    <mergeCell ref="A13:R13"/>
    <mergeCell ref="A18:R18"/>
    <mergeCell ref="I11:L11"/>
    <mergeCell ref="M11:M12"/>
    <mergeCell ref="A10:A12"/>
    <mergeCell ref="B10:B12"/>
    <mergeCell ref="C10:C12"/>
    <mergeCell ref="D10:M10"/>
    <mergeCell ref="N10:R10"/>
    <mergeCell ref="D11:G11"/>
    <mergeCell ref="H11:H12"/>
    <mergeCell ref="N11:Q11"/>
    <mergeCell ref="R11:R12"/>
    <mergeCell ref="S10:S12"/>
    <mergeCell ref="T10:W11"/>
    <mergeCell ref="X10:X12"/>
    <mergeCell ref="A30:C32"/>
    <mergeCell ref="D29:M29"/>
    <mergeCell ref="N29:R29"/>
    <mergeCell ref="H30:H31"/>
    <mergeCell ref="M30:M31"/>
    <mergeCell ref="R30:R31"/>
    <mergeCell ref="N32:Q32"/>
    <mergeCell ref="X30:X32"/>
    <mergeCell ref="D31:G31"/>
    <mergeCell ref="I31:L31"/>
    <mergeCell ref="N31:Q31"/>
    <mergeCell ref="S31:W32"/>
    <mergeCell ref="D32:L32"/>
    <mergeCell ref="A1:X1"/>
    <mergeCell ref="A2:X2"/>
    <mergeCell ref="A3:X3"/>
    <mergeCell ref="A7:X7"/>
    <mergeCell ref="A8:X8"/>
    <mergeCell ref="A4:X4"/>
    <mergeCell ref="A5:X5"/>
    <mergeCell ref="A6:X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8 T18:X18 T25:X25 T27:X27" formula="1"/>
    <ignoredError sqref="D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zoomScaleNormal="100" workbookViewId="0">
      <selection activeCell="B21" sqref="B21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ht="13.5" customHeight="1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ht="14.25" customHeight="1">
      <c r="A3" s="94" t="s">
        <v>73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</row>
    <row r="4" spans="1:24" ht="15" customHeight="1">
      <c r="A4" s="94" t="s">
        <v>72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</row>
    <row r="5" spans="1:24" ht="12.75" customHeight="1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1:24" s="58" customFormat="1" ht="15" customHeight="1">
      <c r="A6" s="122" t="s">
        <v>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</row>
    <row r="7" spans="1:24" s="58" customFormat="1" ht="15" customHeight="1">
      <c r="A7" s="95" t="s">
        <v>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</row>
    <row r="8" spans="1:24" ht="15" customHeight="1">
      <c r="A8" s="96" t="s">
        <v>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</row>
    <row r="9" spans="1:24" ht="15" customHeight="1">
      <c r="A9" s="127" t="s">
        <v>50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</row>
    <row r="10" spans="1:24" ht="24" customHeight="1"/>
    <row r="11" spans="1:24" ht="15" customHeight="1">
      <c r="A11" s="100" t="s">
        <v>6</v>
      </c>
      <c r="B11" s="128" t="s">
        <v>7</v>
      </c>
      <c r="C11" s="129" t="s">
        <v>51</v>
      </c>
      <c r="D11" s="130" t="s">
        <v>9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 t="s">
        <v>10</v>
      </c>
      <c r="O11" s="130"/>
      <c r="P11" s="130"/>
      <c r="Q11" s="130"/>
      <c r="R11" s="130"/>
      <c r="S11" s="124" t="s">
        <v>11</v>
      </c>
      <c r="T11" s="123" t="s">
        <v>12</v>
      </c>
      <c r="U11" s="123"/>
      <c r="V11" s="123"/>
      <c r="W11" s="123"/>
      <c r="X11" s="131" t="s">
        <v>13</v>
      </c>
    </row>
    <row r="12" spans="1:24" ht="15" customHeight="1">
      <c r="A12" s="100"/>
      <c r="B12" s="128"/>
      <c r="C12" s="129"/>
      <c r="D12" s="132" t="s">
        <v>14</v>
      </c>
      <c r="E12" s="132"/>
      <c r="F12" s="132"/>
      <c r="G12" s="132"/>
      <c r="H12" s="133" t="s">
        <v>13</v>
      </c>
      <c r="I12" s="132" t="s">
        <v>15</v>
      </c>
      <c r="J12" s="132"/>
      <c r="K12" s="132"/>
      <c r="L12" s="132"/>
      <c r="M12" s="133" t="s">
        <v>13</v>
      </c>
      <c r="N12" s="134" t="s">
        <v>16</v>
      </c>
      <c r="O12" s="134"/>
      <c r="P12" s="134"/>
      <c r="Q12" s="134"/>
      <c r="R12" s="133" t="s">
        <v>13</v>
      </c>
      <c r="S12" s="124"/>
      <c r="T12" s="123"/>
      <c r="U12" s="123"/>
      <c r="V12" s="123"/>
      <c r="W12" s="123"/>
      <c r="X12" s="131"/>
    </row>
    <row r="13" spans="1:24" ht="20.100000000000001" customHeight="1">
      <c r="A13" s="100"/>
      <c r="B13" s="128"/>
      <c r="C13" s="129"/>
      <c r="D13" s="40" t="s">
        <v>17</v>
      </c>
      <c r="E13" s="40" t="s">
        <v>18</v>
      </c>
      <c r="F13" s="40" t="s">
        <v>19</v>
      </c>
      <c r="G13" s="40" t="s">
        <v>20</v>
      </c>
      <c r="H13" s="133"/>
      <c r="I13" s="40" t="s">
        <v>17</v>
      </c>
      <c r="J13" s="40" t="s">
        <v>18</v>
      </c>
      <c r="K13" s="40" t="s">
        <v>19</v>
      </c>
      <c r="L13" s="40" t="s">
        <v>20</v>
      </c>
      <c r="M13" s="133"/>
      <c r="N13" s="42" t="s">
        <v>17</v>
      </c>
      <c r="O13" s="42" t="s">
        <v>18</v>
      </c>
      <c r="P13" s="42" t="s">
        <v>19</v>
      </c>
      <c r="Q13" s="42" t="s">
        <v>20</v>
      </c>
      <c r="R13" s="133"/>
      <c r="S13" s="124"/>
      <c r="T13" s="66" t="s">
        <v>21</v>
      </c>
      <c r="U13" s="66" t="s">
        <v>18</v>
      </c>
      <c r="V13" s="85" t="s">
        <v>19</v>
      </c>
      <c r="W13" s="85" t="s">
        <v>20</v>
      </c>
      <c r="X13" s="131"/>
    </row>
    <row r="14" spans="1:24" ht="24.95" customHeight="1">
      <c r="A14" s="125" t="s">
        <v>52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4" ht="24.95" customHeight="1">
      <c r="A15" s="86">
        <v>1</v>
      </c>
      <c r="B15" s="64" t="s">
        <v>53</v>
      </c>
      <c r="C15" s="65" t="s">
        <v>54</v>
      </c>
      <c r="D15" s="49"/>
      <c r="E15" s="49"/>
      <c r="F15" s="49"/>
      <c r="G15" s="49"/>
      <c r="H15" s="37"/>
      <c r="I15" s="49">
        <v>15</v>
      </c>
      <c r="J15" s="49"/>
      <c r="K15" s="49">
        <v>30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:S22" si="0">T15+U15+V15+W15</f>
        <v>45</v>
      </c>
      <c r="T15" s="87">
        <f>D15+I15+N15</f>
        <v>15</v>
      </c>
      <c r="U15" s="87">
        <f t="shared" ref="U15:W15" si="1">E15+J15+O15</f>
        <v>0</v>
      </c>
      <c r="V15" s="87">
        <f t="shared" si="1"/>
        <v>30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55</v>
      </c>
      <c r="C16" s="65" t="s">
        <v>54</v>
      </c>
      <c r="D16" s="49"/>
      <c r="E16" s="49"/>
      <c r="F16" s="49"/>
      <c r="G16" s="49"/>
      <c r="H16" s="50"/>
      <c r="I16" s="52">
        <v>15</v>
      </c>
      <c r="J16" s="49"/>
      <c r="K16" s="49">
        <v>30</v>
      </c>
      <c r="L16" s="49">
        <v>15</v>
      </c>
      <c r="M16" s="50">
        <v>4</v>
      </c>
      <c r="N16" s="51"/>
      <c r="O16" s="51"/>
      <c r="P16" s="51"/>
      <c r="Q16" s="51"/>
      <c r="R16" s="50"/>
      <c r="S16" s="76">
        <f t="shared" si="0"/>
        <v>60</v>
      </c>
      <c r="T16" s="87">
        <f t="shared" ref="T16:T22" si="2">D16+I16+N16</f>
        <v>15</v>
      </c>
      <c r="U16" s="87">
        <f t="shared" ref="U16:U22" si="3">E16+J16+O16</f>
        <v>0</v>
      </c>
      <c r="V16" s="87">
        <f t="shared" ref="V16:V22" si="4">F16+K16+P16</f>
        <v>30</v>
      </c>
      <c r="W16" s="87">
        <f t="shared" ref="W16:W22" si="5">G16+L16+Q16</f>
        <v>15</v>
      </c>
      <c r="X16" s="79">
        <f t="shared" ref="X16:X22" si="6">H16+M16+R16</f>
        <v>4</v>
      </c>
    </row>
    <row r="17" spans="1:24" ht="24.95" customHeight="1">
      <c r="A17" s="86">
        <v>3</v>
      </c>
      <c r="B17" s="64" t="s">
        <v>56</v>
      </c>
      <c r="C17" s="65" t="s">
        <v>57</v>
      </c>
      <c r="D17" s="49"/>
      <c r="E17" s="49"/>
      <c r="F17" s="49"/>
      <c r="G17" s="49"/>
      <c r="H17" s="50"/>
      <c r="I17" s="52">
        <v>30</v>
      </c>
      <c r="J17" s="49"/>
      <c r="K17" s="49">
        <v>30</v>
      </c>
      <c r="L17" s="49"/>
      <c r="M17" s="50">
        <v>4</v>
      </c>
      <c r="N17" s="51"/>
      <c r="O17" s="51"/>
      <c r="P17" s="51"/>
      <c r="Q17" s="51"/>
      <c r="R17" s="50"/>
      <c r="S17" s="76">
        <f t="shared" si="0"/>
        <v>60</v>
      </c>
      <c r="T17" s="87">
        <f t="shared" si="2"/>
        <v>30</v>
      </c>
      <c r="U17" s="87">
        <f t="shared" si="3"/>
        <v>0</v>
      </c>
      <c r="V17" s="87">
        <f t="shared" si="4"/>
        <v>30</v>
      </c>
      <c r="W17" s="87">
        <f t="shared" si="5"/>
        <v>0</v>
      </c>
      <c r="X17" s="79">
        <f t="shared" si="6"/>
        <v>4</v>
      </c>
    </row>
    <row r="18" spans="1:24" ht="24.95" customHeight="1">
      <c r="A18" s="86">
        <v>4</v>
      </c>
      <c r="B18" s="64" t="s">
        <v>58</v>
      </c>
      <c r="C18" s="65" t="s">
        <v>54</v>
      </c>
      <c r="D18" s="49"/>
      <c r="E18" s="49"/>
      <c r="F18" s="49"/>
      <c r="G18" s="49"/>
      <c r="H18" s="50"/>
      <c r="I18" s="49">
        <v>15</v>
      </c>
      <c r="J18" s="49"/>
      <c r="K18" s="49">
        <v>30</v>
      </c>
      <c r="L18" s="49">
        <v>15</v>
      </c>
      <c r="M18" s="50">
        <v>4</v>
      </c>
      <c r="N18" s="51"/>
      <c r="O18" s="51"/>
      <c r="P18" s="51"/>
      <c r="Q18" s="51"/>
      <c r="R18" s="50"/>
      <c r="S18" s="76">
        <f>T18+U18+V18+W18</f>
        <v>60</v>
      </c>
      <c r="T18" s="87">
        <f>D18+I18+N18</f>
        <v>15</v>
      </c>
      <c r="U18" s="87">
        <f>E18+J18+O18</f>
        <v>0</v>
      </c>
      <c r="V18" s="87">
        <f>F18+K18+P18</f>
        <v>30</v>
      </c>
      <c r="W18" s="87">
        <f>G18+L18+Q18</f>
        <v>15</v>
      </c>
      <c r="X18" s="79">
        <f>H18+M18+R18</f>
        <v>4</v>
      </c>
    </row>
    <row r="19" spans="1:24" ht="24.95" customHeight="1">
      <c r="A19" s="86">
        <v>5</v>
      </c>
      <c r="B19" s="64" t="s">
        <v>74</v>
      </c>
      <c r="C19" s="65" t="s">
        <v>25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15</v>
      </c>
      <c r="O19" s="51"/>
      <c r="P19" s="51">
        <v>30</v>
      </c>
      <c r="Q19" s="51">
        <v>15</v>
      </c>
      <c r="R19" s="50">
        <v>4</v>
      </c>
      <c r="S19" s="76">
        <f t="shared" si="0"/>
        <v>60</v>
      </c>
      <c r="T19" s="87">
        <f t="shared" si="2"/>
        <v>15</v>
      </c>
      <c r="U19" s="87">
        <f t="shared" si="3"/>
        <v>0</v>
      </c>
      <c r="V19" s="87">
        <f t="shared" si="4"/>
        <v>30</v>
      </c>
      <c r="W19" s="87">
        <f t="shared" si="5"/>
        <v>15</v>
      </c>
      <c r="X19" s="79">
        <f t="shared" si="6"/>
        <v>4</v>
      </c>
    </row>
    <row r="20" spans="1:24" ht="24.95" customHeight="1">
      <c r="A20" s="86">
        <v>6</v>
      </c>
      <c r="B20" s="64" t="s">
        <v>75</v>
      </c>
      <c r="C20" s="65" t="s">
        <v>25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15</v>
      </c>
      <c r="O20" s="51"/>
      <c r="P20" s="51">
        <v>15</v>
      </c>
      <c r="Q20" s="51"/>
      <c r="R20" s="37">
        <v>2</v>
      </c>
      <c r="S20" s="76">
        <f t="shared" si="0"/>
        <v>30</v>
      </c>
      <c r="T20" s="87">
        <f t="shared" si="2"/>
        <v>15</v>
      </c>
      <c r="U20" s="87">
        <f t="shared" si="3"/>
        <v>0</v>
      </c>
      <c r="V20" s="87">
        <f t="shared" si="4"/>
        <v>15</v>
      </c>
      <c r="W20" s="87">
        <f t="shared" si="5"/>
        <v>0</v>
      </c>
      <c r="X20" s="79">
        <f t="shared" si="6"/>
        <v>2</v>
      </c>
    </row>
    <row r="21" spans="1:24" ht="24.95" customHeight="1">
      <c r="A21" s="86">
        <v>7</v>
      </c>
      <c r="B21" s="64" t="s">
        <v>59</v>
      </c>
      <c r="C21" s="65" t="s">
        <v>41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15</v>
      </c>
      <c r="O21" s="51"/>
      <c r="P21" s="51">
        <v>30</v>
      </c>
      <c r="Q21" s="51"/>
      <c r="R21" s="37">
        <v>3</v>
      </c>
      <c r="S21" s="76">
        <f t="shared" si="0"/>
        <v>45</v>
      </c>
      <c r="T21" s="87">
        <f t="shared" si="2"/>
        <v>15</v>
      </c>
      <c r="U21" s="87">
        <f t="shared" si="3"/>
        <v>0</v>
      </c>
      <c r="V21" s="87">
        <f t="shared" si="4"/>
        <v>30</v>
      </c>
      <c r="W21" s="87">
        <f t="shared" si="5"/>
        <v>0</v>
      </c>
      <c r="X21" s="79">
        <f t="shared" si="6"/>
        <v>3</v>
      </c>
    </row>
    <row r="22" spans="1:24" ht="24.95" customHeight="1">
      <c r="A22" s="86">
        <v>8</v>
      </c>
      <c r="B22" s="64" t="s">
        <v>60</v>
      </c>
      <c r="C22" s="65" t="s">
        <v>41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15</v>
      </c>
      <c r="O22" s="51"/>
      <c r="P22" s="51"/>
      <c r="Q22" s="51">
        <v>30</v>
      </c>
      <c r="R22" s="37">
        <v>3</v>
      </c>
      <c r="S22" s="76">
        <f t="shared" si="0"/>
        <v>45</v>
      </c>
      <c r="T22" s="87">
        <f t="shared" si="2"/>
        <v>15</v>
      </c>
      <c r="U22" s="87">
        <f t="shared" si="3"/>
        <v>0</v>
      </c>
      <c r="V22" s="87">
        <f t="shared" si="4"/>
        <v>0</v>
      </c>
      <c r="W22" s="87">
        <f t="shared" si="5"/>
        <v>30</v>
      </c>
      <c r="X22" s="79">
        <f t="shared" si="6"/>
        <v>3</v>
      </c>
    </row>
    <row r="23" spans="1:24" ht="24.95" customHeight="1">
      <c r="A23" s="126" t="s">
        <v>61</v>
      </c>
      <c r="B23" s="126"/>
      <c r="C23" s="126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8">
        <f>SUM(H15:H21)</f>
        <v>0</v>
      </c>
      <c r="I23" s="53">
        <f t="shared" ref="I23:X23" si="7">SUM(I15:I22)</f>
        <v>75</v>
      </c>
      <c r="J23" s="53">
        <f t="shared" si="7"/>
        <v>0</v>
      </c>
      <c r="K23" s="53">
        <f t="shared" si="7"/>
        <v>120</v>
      </c>
      <c r="L23" s="53">
        <f t="shared" si="7"/>
        <v>30</v>
      </c>
      <c r="M23" s="55">
        <f t="shared" si="7"/>
        <v>15</v>
      </c>
      <c r="N23" s="54">
        <f t="shared" si="7"/>
        <v>60</v>
      </c>
      <c r="O23" s="54">
        <f t="shared" si="7"/>
        <v>0</v>
      </c>
      <c r="P23" s="54">
        <f t="shared" si="7"/>
        <v>75</v>
      </c>
      <c r="Q23" s="54">
        <f t="shared" si="7"/>
        <v>45</v>
      </c>
      <c r="R23" s="56">
        <f t="shared" si="7"/>
        <v>12</v>
      </c>
      <c r="S23" s="76">
        <f t="shared" si="7"/>
        <v>405</v>
      </c>
      <c r="T23" s="89">
        <f t="shared" si="7"/>
        <v>135</v>
      </c>
      <c r="U23" s="89">
        <f t="shared" si="7"/>
        <v>0</v>
      </c>
      <c r="V23" s="89">
        <f t="shared" si="7"/>
        <v>195</v>
      </c>
      <c r="W23" s="89">
        <f t="shared" si="7"/>
        <v>75</v>
      </c>
      <c r="X23" s="90">
        <f t="shared" si="7"/>
        <v>27</v>
      </c>
    </row>
  </sheetData>
  <mergeCells count="25">
    <mergeCell ref="A14:X14"/>
    <mergeCell ref="A23:C23"/>
    <mergeCell ref="A8:X8"/>
    <mergeCell ref="A9:X9"/>
    <mergeCell ref="A11:A13"/>
    <mergeCell ref="B11:B13"/>
    <mergeCell ref="C11:C13"/>
    <mergeCell ref="D11:M11"/>
    <mergeCell ref="N11:R11"/>
    <mergeCell ref="X11:X13"/>
    <mergeCell ref="D12:G12"/>
    <mergeCell ref="H12:H13"/>
    <mergeCell ref="I12:L12"/>
    <mergeCell ref="M12:M13"/>
    <mergeCell ref="N12:Q12"/>
    <mergeCell ref="R12:R13"/>
    <mergeCell ref="A6:X6"/>
    <mergeCell ref="A7:X7"/>
    <mergeCell ref="T11:W12"/>
    <mergeCell ref="S11:S13"/>
    <mergeCell ref="A1:X1"/>
    <mergeCell ref="A2:X2"/>
    <mergeCell ref="A3:X3"/>
    <mergeCell ref="A4:X4"/>
    <mergeCell ref="A5:X5"/>
  </mergeCells>
  <pageMargins left="0.31496062992125984" right="0.51181102362204722" top="0.35433070866141736" bottom="0.35433070866141736" header="0.11811023622047245" footer="0.11811023622047245"/>
  <pageSetup paperSize="9" scale="74" orientation="portrait" r:id="rId1"/>
  <ignoredErrors>
    <ignoredError sqref="I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4"/>
  <sheetViews>
    <sheetView zoomScaleNormal="100" workbookViewId="0">
      <selection activeCell="A3" sqref="A3:X3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7.2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ht="16.5" customHeight="1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ht="14.25" customHeight="1">
      <c r="A3" s="94" t="s">
        <v>73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</row>
    <row r="4" spans="1:24" ht="17.25" customHeight="1">
      <c r="A4" s="94" t="s">
        <v>72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</row>
    <row r="5" spans="1:24" ht="12.75" customHeight="1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1:24" s="58" customFormat="1" ht="15" customHeight="1">
      <c r="A6" s="98" t="s">
        <v>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4" s="58" customFormat="1" ht="15" customHeight="1">
      <c r="A7" s="135" t="s">
        <v>4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</row>
    <row r="8" spans="1:24" ht="15" customHeight="1">
      <c r="A8" s="136" t="s">
        <v>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>
      <c r="A9" s="137" t="s">
        <v>62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</row>
    <row r="10" spans="1:24" ht="24" customHeight="1"/>
    <row r="11" spans="1:24" ht="15" customHeight="1">
      <c r="A11" s="100" t="s">
        <v>6</v>
      </c>
      <c r="B11" s="128" t="s">
        <v>7</v>
      </c>
      <c r="C11" s="129" t="s">
        <v>51</v>
      </c>
      <c r="D11" s="130" t="s">
        <v>9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 t="s">
        <v>10</v>
      </c>
      <c r="O11" s="130"/>
      <c r="P11" s="130"/>
      <c r="Q11" s="130"/>
      <c r="R11" s="130"/>
      <c r="S11" s="124" t="s">
        <v>11</v>
      </c>
      <c r="T11" s="123" t="s">
        <v>12</v>
      </c>
      <c r="U11" s="123"/>
      <c r="V11" s="123"/>
      <c r="W11" s="123"/>
      <c r="X11" s="131" t="s">
        <v>13</v>
      </c>
    </row>
    <row r="12" spans="1:24" ht="15" customHeight="1">
      <c r="A12" s="100"/>
      <c r="B12" s="128"/>
      <c r="C12" s="129"/>
      <c r="D12" s="132" t="s">
        <v>14</v>
      </c>
      <c r="E12" s="132"/>
      <c r="F12" s="132"/>
      <c r="G12" s="132"/>
      <c r="H12" s="133" t="s">
        <v>13</v>
      </c>
      <c r="I12" s="132" t="s">
        <v>15</v>
      </c>
      <c r="J12" s="132"/>
      <c r="K12" s="132"/>
      <c r="L12" s="132"/>
      <c r="M12" s="133" t="s">
        <v>13</v>
      </c>
      <c r="N12" s="134" t="s">
        <v>16</v>
      </c>
      <c r="O12" s="134"/>
      <c r="P12" s="134"/>
      <c r="Q12" s="134"/>
      <c r="R12" s="133" t="s">
        <v>13</v>
      </c>
      <c r="S12" s="124"/>
      <c r="T12" s="123"/>
      <c r="U12" s="123"/>
      <c r="V12" s="123"/>
      <c r="W12" s="123"/>
      <c r="X12" s="131"/>
    </row>
    <row r="13" spans="1:24" ht="20.100000000000001" customHeight="1">
      <c r="A13" s="100"/>
      <c r="B13" s="128"/>
      <c r="C13" s="129"/>
      <c r="D13" s="40" t="s">
        <v>17</v>
      </c>
      <c r="E13" s="40" t="s">
        <v>18</v>
      </c>
      <c r="F13" s="40" t="s">
        <v>19</v>
      </c>
      <c r="G13" s="40" t="s">
        <v>20</v>
      </c>
      <c r="H13" s="133"/>
      <c r="I13" s="40" t="s">
        <v>17</v>
      </c>
      <c r="J13" s="40" t="s">
        <v>18</v>
      </c>
      <c r="K13" s="40" t="s">
        <v>19</v>
      </c>
      <c r="L13" s="40" t="s">
        <v>20</v>
      </c>
      <c r="M13" s="133"/>
      <c r="N13" s="42" t="s">
        <v>17</v>
      </c>
      <c r="O13" s="42" t="s">
        <v>18</v>
      </c>
      <c r="P13" s="42" t="s">
        <v>19</v>
      </c>
      <c r="Q13" s="42" t="s">
        <v>20</v>
      </c>
      <c r="R13" s="133"/>
      <c r="S13" s="124"/>
      <c r="T13" s="66" t="s">
        <v>21</v>
      </c>
      <c r="U13" s="66" t="s">
        <v>18</v>
      </c>
      <c r="V13" s="85" t="s">
        <v>19</v>
      </c>
      <c r="W13" s="85" t="s">
        <v>20</v>
      </c>
      <c r="X13" s="131"/>
    </row>
    <row r="14" spans="1:24" ht="24.95" customHeight="1">
      <c r="A14" s="125" t="s">
        <v>63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4" ht="24.95" customHeight="1">
      <c r="A15" s="86">
        <v>1</v>
      </c>
      <c r="B15" s="64" t="s">
        <v>64</v>
      </c>
      <c r="C15" s="65" t="s">
        <v>54</v>
      </c>
      <c r="D15" s="49"/>
      <c r="E15" s="49"/>
      <c r="F15" s="49"/>
      <c r="G15" s="49"/>
      <c r="H15" s="37"/>
      <c r="I15" s="49">
        <v>15</v>
      </c>
      <c r="J15" s="49"/>
      <c r="K15" s="49">
        <v>30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" si="0">T15+U15+V15+W15</f>
        <v>45</v>
      </c>
      <c r="T15" s="87">
        <f>D15+I15+N15</f>
        <v>15</v>
      </c>
      <c r="U15" s="87">
        <f t="shared" ref="U15:W15" si="1">E15+J15+O15</f>
        <v>0</v>
      </c>
      <c r="V15" s="87">
        <f t="shared" si="1"/>
        <v>30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65</v>
      </c>
      <c r="C16" s="65" t="s">
        <v>54</v>
      </c>
      <c r="D16" s="49"/>
      <c r="E16" s="49"/>
      <c r="F16" s="49"/>
      <c r="G16" s="49"/>
      <c r="H16" s="50"/>
      <c r="I16" s="52">
        <v>15</v>
      </c>
      <c r="J16" s="49"/>
      <c r="K16" s="49">
        <v>30</v>
      </c>
      <c r="L16" s="49">
        <v>15</v>
      </c>
      <c r="M16" s="50">
        <v>4</v>
      </c>
      <c r="N16" s="51"/>
      <c r="O16" s="51"/>
      <c r="P16" s="51"/>
      <c r="Q16" s="51"/>
      <c r="R16" s="50"/>
      <c r="S16" s="76">
        <f t="shared" ref="S16:S22" si="2">T16+U16+V16+W16</f>
        <v>60</v>
      </c>
      <c r="T16" s="87">
        <f t="shared" ref="T16:T22" si="3">D16+I16+N16</f>
        <v>15</v>
      </c>
      <c r="U16" s="87">
        <f t="shared" ref="U16:U22" si="4">E16+J16+O16</f>
        <v>0</v>
      </c>
      <c r="V16" s="87">
        <f t="shared" ref="V16:V22" si="5">F16+K16+P16</f>
        <v>30</v>
      </c>
      <c r="W16" s="87">
        <f t="shared" ref="W16:W22" si="6">G16+L16+Q16</f>
        <v>15</v>
      </c>
      <c r="X16" s="79">
        <f t="shared" ref="X16:X22" si="7">H16+M16+R16</f>
        <v>4</v>
      </c>
    </row>
    <row r="17" spans="1:24" ht="24.95" customHeight="1">
      <c r="A17" s="86">
        <v>3</v>
      </c>
      <c r="B17" s="64" t="s">
        <v>66</v>
      </c>
      <c r="C17" s="65" t="s">
        <v>57</v>
      </c>
      <c r="D17" s="49"/>
      <c r="E17" s="49"/>
      <c r="F17" s="49"/>
      <c r="G17" s="49"/>
      <c r="H17" s="50"/>
      <c r="I17" s="52">
        <v>30</v>
      </c>
      <c r="J17" s="49"/>
      <c r="K17" s="49">
        <v>30</v>
      </c>
      <c r="L17" s="49"/>
      <c r="M17" s="50">
        <v>4</v>
      </c>
      <c r="N17" s="51"/>
      <c r="O17" s="51"/>
      <c r="P17" s="51"/>
      <c r="Q17" s="51"/>
      <c r="R17" s="50"/>
      <c r="S17" s="76">
        <f t="shared" si="2"/>
        <v>60</v>
      </c>
      <c r="T17" s="87">
        <f t="shared" si="3"/>
        <v>30</v>
      </c>
      <c r="U17" s="87">
        <f t="shared" si="4"/>
        <v>0</v>
      </c>
      <c r="V17" s="87">
        <f t="shared" si="5"/>
        <v>30</v>
      </c>
      <c r="W17" s="87">
        <f t="shared" si="6"/>
        <v>0</v>
      </c>
      <c r="X17" s="79">
        <f t="shared" si="7"/>
        <v>4</v>
      </c>
    </row>
    <row r="18" spans="1:24" ht="24.95" customHeight="1">
      <c r="A18" s="86">
        <v>4</v>
      </c>
      <c r="B18" s="64" t="s">
        <v>67</v>
      </c>
      <c r="C18" s="65" t="s">
        <v>54</v>
      </c>
      <c r="D18" s="49"/>
      <c r="E18" s="49"/>
      <c r="F18" s="49"/>
      <c r="G18" s="49"/>
      <c r="H18" s="50"/>
      <c r="I18" s="49">
        <v>15</v>
      </c>
      <c r="J18" s="49"/>
      <c r="K18" s="49">
        <v>30</v>
      </c>
      <c r="L18" s="49">
        <v>15</v>
      </c>
      <c r="M18" s="50">
        <v>4</v>
      </c>
      <c r="N18" s="51"/>
      <c r="O18" s="51"/>
      <c r="P18" s="51"/>
      <c r="Q18" s="51"/>
      <c r="R18" s="50"/>
      <c r="S18" s="76">
        <f>T18+U18+V18+W18</f>
        <v>60</v>
      </c>
      <c r="T18" s="87">
        <f>D18+I18+N18</f>
        <v>15</v>
      </c>
      <c r="U18" s="87">
        <f>E18+J18+O18</f>
        <v>0</v>
      </c>
      <c r="V18" s="87">
        <f>F18+K18+P18</f>
        <v>30</v>
      </c>
      <c r="W18" s="87">
        <f>G18+L18+Q18</f>
        <v>15</v>
      </c>
      <c r="X18" s="79">
        <f>H18+M18+R18</f>
        <v>4</v>
      </c>
    </row>
    <row r="19" spans="1:24" ht="24.95" customHeight="1">
      <c r="A19" s="86">
        <v>5</v>
      </c>
      <c r="B19" s="64" t="s">
        <v>68</v>
      </c>
      <c r="C19" s="65" t="s">
        <v>25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15</v>
      </c>
      <c r="O19" s="51"/>
      <c r="P19" s="51">
        <v>30</v>
      </c>
      <c r="Q19" s="51">
        <v>15</v>
      </c>
      <c r="R19" s="50">
        <v>4</v>
      </c>
      <c r="S19" s="76">
        <f t="shared" si="2"/>
        <v>60</v>
      </c>
      <c r="T19" s="87">
        <f t="shared" si="3"/>
        <v>15</v>
      </c>
      <c r="U19" s="87">
        <f t="shared" si="4"/>
        <v>0</v>
      </c>
      <c r="V19" s="87">
        <f t="shared" si="5"/>
        <v>30</v>
      </c>
      <c r="W19" s="87">
        <f t="shared" si="6"/>
        <v>15</v>
      </c>
      <c r="X19" s="79">
        <f t="shared" si="7"/>
        <v>4</v>
      </c>
    </row>
    <row r="20" spans="1:24" ht="24.95" customHeight="1">
      <c r="A20" s="86">
        <v>6</v>
      </c>
      <c r="B20" s="64" t="s">
        <v>69</v>
      </c>
      <c r="C20" s="65" t="s">
        <v>25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15</v>
      </c>
      <c r="O20" s="51"/>
      <c r="P20" s="51">
        <v>15</v>
      </c>
      <c r="Q20" s="51"/>
      <c r="R20" s="37">
        <v>2</v>
      </c>
      <c r="S20" s="76">
        <f t="shared" si="2"/>
        <v>30</v>
      </c>
      <c r="T20" s="87">
        <f t="shared" si="3"/>
        <v>15</v>
      </c>
      <c r="U20" s="87">
        <f t="shared" si="4"/>
        <v>0</v>
      </c>
      <c r="V20" s="87">
        <f t="shared" si="5"/>
        <v>15</v>
      </c>
      <c r="W20" s="87">
        <f t="shared" si="6"/>
        <v>0</v>
      </c>
      <c r="X20" s="79">
        <f t="shared" si="7"/>
        <v>2</v>
      </c>
    </row>
    <row r="21" spans="1:24" ht="24.95" customHeight="1">
      <c r="A21" s="86">
        <v>7</v>
      </c>
      <c r="B21" s="64" t="s">
        <v>70</v>
      </c>
      <c r="C21" s="65" t="s">
        <v>41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15</v>
      </c>
      <c r="O21" s="51"/>
      <c r="P21" s="51">
        <v>30</v>
      </c>
      <c r="Q21" s="51"/>
      <c r="R21" s="37">
        <v>3</v>
      </c>
      <c r="S21" s="76">
        <f t="shared" si="2"/>
        <v>45</v>
      </c>
      <c r="T21" s="87">
        <f t="shared" si="3"/>
        <v>15</v>
      </c>
      <c r="U21" s="87">
        <f t="shared" si="4"/>
        <v>0</v>
      </c>
      <c r="V21" s="87">
        <f t="shared" si="5"/>
        <v>30</v>
      </c>
      <c r="W21" s="87">
        <f t="shared" si="6"/>
        <v>0</v>
      </c>
      <c r="X21" s="79">
        <f t="shared" si="7"/>
        <v>3</v>
      </c>
    </row>
    <row r="22" spans="1:24" ht="24.95" customHeight="1">
      <c r="A22" s="86">
        <v>8</v>
      </c>
      <c r="B22" s="64" t="s">
        <v>71</v>
      </c>
      <c r="C22" s="65" t="s">
        <v>41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15</v>
      </c>
      <c r="O22" s="51"/>
      <c r="P22" s="51"/>
      <c r="Q22" s="51">
        <v>30</v>
      </c>
      <c r="R22" s="37">
        <v>3</v>
      </c>
      <c r="S22" s="76">
        <f t="shared" si="2"/>
        <v>45</v>
      </c>
      <c r="T22" s="87">
        <f t="shared" si="3"/>
        <v>15</v>
      </c>
      <c r="U22" s="87">
        <f t="shared" si="4"/>
        <v>0</v>
      </c>
      <c r="V22" s="87">
        <f t="shared" si="5"/>
        <v>0</v>
      </c>
      <c r="W22" s="87">
        <f t="shared" si="6"/>
        <v>30</v>
      </c>
      <c r="X22" s="79">
        <f t="shared" si="7"/>
        <v>3</v>
      </c>
    </row>
    <row r="23" spans="1:24" ht="24.95" customHeight="1">
      <c r="A23" s="126" t="s">
        <v>61</v>
      </c>
      <c r="B23" s="126"/>
      <c r="C23" s="126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2">
        <f>SUM(H15:H21)</f>
        <v>0</v>
      </c>
      <c r="I23" s="53">
        <f>SUM(I15:I22)</f>
        <v>75</v>
      </c>
      <c r="J23" s="53">
        <f t="shared" ref="J23:X23" si="8">SUM(J15:J22)</f>
        <v>0</v>
      </c>
      <c r="K23" s="53">
        <f t="shared" si="8"/>
        <v>120</v>
      </c>
      <c r="L23" s="53">
        <f t="shared" si="8"/>
        <v>30</v>
      </c>
      <c r="M23" s="55">
        <f t="shared" si="8"/>
        <v>15</v>
      </c>
      <c r="N23" s="54">
        <f t="shared" si="8"/>
        <v>60</v>
      </c>
      <c r="O23" s="54">
        <f t="shared" si="8"/>
        <v>0</v>
      </c>
      <c r="P23" s="54">
        <f t="shared" si="8"/>
        <v>75</v>
      </c>
      <c r="Q23" s="54">
        <f t="shared" si="8"/>
        <v>45</v>
      </c>
      <c r="R23" s="56">
        <f t="shared" si="8"/>
        <v>12</v>
      </c>
      <c r="S23" s="76">
        <f t="shared" si="8"/>
        <v>405</v>
      </c>
      <c r="T23" s="89">
        <f t="shared" si="8"/>
        <v>135</v>
      </c>
      <c r="U23" s="89">
        <f t="shared" si="8"/>
        <v>0</v>
      </c>
      <c r="V23" s="89">
        <f t="shared" si="8"/>
        <v>195</v>
      </c>
      <c r="W23" s="89">
        <f t="shared" si="8"/>
        <v>75</v>
      </c>
      <c r="X23" s="90">
        <f t="shared" si="8"/>
        <v>27</v>
      </c>
    </row>
    <row r="24" spans="1:24" ht="14.45" customHeight="1"/>
  </sheetData>
  <mergeCells count="25">
    <mergeCell ref="A23:C23"/>
    <mergeCell ref="D12:G12"/>
    <mergeCell ref="H12:H13"/>
    <mergeCell ref="I12:L12"/>
    <mergeCell ref="M12:M13"/>
    <mergeCell ref="A11:A13"/>
    <mergeCell ref="B11:B13"/>
    <mergeCell ref="C11:C13"/>
    <mergeCell ref="D11:M11"/>
    <mergeCell ref="A6:X6"/>
    <mergeCell ref="A7:X7"/>
    <mergeCell ref="A14:X14"/>
    <mergeCell ref="S11:S13"/>
    <mergeCell ref="T11:W12"/>
    <mergeCell ref="X11:X13"/>
    <mergeCell ref="A8:X8"/>
    <mergeCell ref="A9:X9"/>
    <mergeCell ref="N12:Q12"/>
    <mergeCell ref="R12:R13"/>
    <mergeCell ref="N11:R11"/>
    <mergeCell ref="A1:X1"/>
    <mergeCell ref="A2:X2"/>
    <mergeCell ref="A3:X3"/>
    <mergeCell ref="A4:X4"/>
    <mergeCell ref="A5:X5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IPMiU</vt:lpstr>
      <vt:lpstr>UiPTwP</vt:lpstr>
      <vt:lpstr>Główny!Obszar_wydruku</vt:lpstr>
      <vt:lpstr>IPMiU!Obszar_wydruku</vt:lpstr>
      <vt:lpstr>UiPTwP!Obszar_wydruku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2024-06-25T12:56:33Z</cp:lastPrinted>
  <dcterms:created xsi:type="dcterms:W3CDTF">2017-12-01T06:38:47Z</dcterms:created>
  <dcterms:modified xsi:type="dcterms:W3CDTF">2025-10-27T11:35:32Z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