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40-25 US program studiów na kierunku Energetyka II stopień\"/>
    </mc:Choice>
  </mc:AlternateContent>
  <xr:revisionPtr revIDLastSave="0" documentId="13_ncr:1_{941028E0-246E-4E69-8725-83679B78AF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NTE" sheetId="4" r:id="rId2"/>
    <sheet name="ZTŚ" sheetId="3" r:id="rId3"/>
  </sheets>
  <definedNames>
    <definedName name="_xlnm.Print_Area" localSheetId="0">Główny!$A$1:$X$31</definedName>
    <definedName name="_xlnm.Print_Area" localSheetId="1">NTE!$A$1:$X$30</definedName>
    <definedName name="_xlnm.Print_Area" localSheetId="2">ZTŚ!$A$1:$X$27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T22" i="1"/>
  <c r="U22" i="1"/>
  <c r="V22" i="1"/>
  <c r="W22" i="1"/>
  <c r="X22" i="1"/>
  <c r="T23" i="1"/>
  <c r="U23" i="1"/>
  <c r="V23" i="1"/>
  <c r="W23" i="1"/>
  <c r="X23" i="1"/>
  <c r="S23" i="1" l="1"/>
  <c r="S22" i="1"/>
  <c r="T18" i="4"/>
  <c r="U18" i="4"/>
  <c r="V18" i="4"/>
  <c r="W18" i="4"/>
  <c r="X18" i="4"/>
  <c r="T15" i="3"/>
  <c r="U15" i="3"/>
  <c r="V15" i="3"/>
  <c r="W15" i="3"/>
  <c r="X15" i="3"/>
  <c r="T16" i="3"/>
  <c r="U16" i="3"/>
  <c r="V16" i="3"/>
  <c r="W16" i="3"/>
  <c r="X16" i="3"/>
  <c r="T18" i="3"/>
  <c r="U18" i="3"/>
  <c r="V18" i="3"/>
  <c r="W18" i="3"/>
  <c r="X18" i="3"/>
  <c r="T17" i="3"/>
  <c r="U17" i="3"/>
  <c r="V17" i="3"/>
  <c r="W17" i="3"/>
  <c r="X17" i="3"/>
  <c r="T19" i="3"/>
  <c r="U19" i="3"/>
  <c r="V19" i="3"/>
  <c r="W19" i="3"/>
  <c r="X19" i="3"/>
  <c r="T20" i="3"/>
  <c r="U20" i="3"/>
  <c r="V20" i="3"/>
  <c r="W20" i="3"/>
  <c r="X20" i="3"/>
  <c r="T21" i="3"/>
  <c r="U21" i="3"/>
  <c r="V21" i="3"/>
  <c r="W21" i="3"/>
  <c r="X21" i="3"/>
  <c r="J22" i="4"/>
  <c r="J25" i="1" s="1"/>
  <c r="K22" i="4"/>
  <c r="K25" i="1" s="1"/>
  <c r="L22" i="4"/>
  <c r="L25" i="1" s="1"/>
  <c r="M22" i="4"/>
  <c r="M25" i="1" s="1"/>
  <c r="N22" i="4"/>
  <c r="N25" i="1" s="1"/>
  <c r="O22" i="4"/>
  <c r="O25" i="1" s="1"/>
  <c r="P22" i="4"/>
  <c r="P25" i="1" s="1"/>
  <c r="Q22" i="4"/>
  <c r="Q25" i="1" s="1"/>
  <c r="R22" i="4"/>
  <c r="R25" i="1" s="1"/>
  <c r="I22" i="4"/>
  <c r="I25" i="1" s="1"/>
  <c r="J22" i="3"/>
  <c r="K22" i="3"/>
  <c r="L22" i="3"/>
  <c r="M22" i="3"/>
  <c r="N22" i="3"/>
  <c r="O22" i="3"/>
  <c r="P22" i="3"/>
  <c r="Q22" i="3"/>
  <c r="R22" i="3"/>
  <c r="I22" i="3"/>
  <c r="T15" i="4"/>
  <c r="U15" i="4"/>
  <c r="V15" i="4"/>
  <c r="W15" i="4"/>
  <c r="X15" i="4"/>
  <c r="T16" i="4"/>
  <c r="U16" i="4"/>
  <c r="V16" i="4"/>
  <c r="W16" i="4"/>
  <c r="X16" i="4"/>
  <c r="T17" i="4"/>
  <c r="U17" i="4"/>
  <c r="V17" i="4"/>
  <c r="W17" i="4"/>
  <c r="X17" i="4"/>
  <c r="T19" i="4"/>
  <c r="U19" i="4"/>
  <c r="V19" i="4"/>
  <c r="W19" i="4"/>
  <c r="X19" i="4"/>
  <c r="T20" i="4"/>
  <c r="U20" i="4"/>
  <c r="V20" i="4"/>
  <c r="W20" i="4"/>
  <c r="X20" i="4"/>
  <c r="T21" i="4"/>
  <c r="U21" i="4"/>
  <c r="V21" i="4"/>
  <c r="W21" i="4"/>
  <c r="X21" i="4"/>
  <c r="E22" i="3"/>
  <c r="F22" i="3"/>
  <c r="G22" i="3"/>
  <c r="H22" i="3"/>
  <c r="S18" i="4" l="1"/>
  <c r="S15" i="3"/>
  <c r="S17" i="3"/>
  <c r="S21" i="3"/>
  <c r="S18" i="3"/>
  <c r="S20" i="3"/>
  <c r="S16" i="3"/>
  <c r="S19" i="3"/>
  <c r="S16" i="4"/>
  <c r="S15" i="4"/>
  <c r="S20" i="4"/>
  <c r="S21" i="4"/>
  <c r="S19" i="4"/>
  <c r="S17" i="4"/>
  <c r="T13" i="1"/>
  <c r="U13" i="1"/>
  <c r="V13" i="1"/>
  <c r="W13" i="1"/>
  <c r="X13" i="1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8" i="1"/>
  <c r="U18" i="1"/>
  <c r="V18" i="1"/>
  <c r="W18" i="1"/>
  <c r="X18" i="1"/>
  <c r="T19" i="1"/>
  <c r="U19" i="1"/>
  <c r="V19" i="1"/>
  <c r="W19" i="1"/>
  <c r="X19" i="1"/>
  <c r="T20" i="1"/>
  <c r="U20" i="1"/>
  <c r="V20" i="1"/>
  <c r="W20" i="1"/>
  <c r="X20" i="1"/>
  <c r="T21" i="1"/>
  <c r="U21" i="1"/>
  <c r="V21" i="1"/>
  <c r="W21" i="1"/>
  <c r="X21" i="1"/>
  <c r="T27" i="1"/>
  <c r="T26" i="1" s="1"/>
  <c r="U27" i="1"/>
  <c r="U26" i="1" s="1"/>
  <c r="V27" i="1"/>
  <c r="V26" i="1" s="1"/>
  <c r="W27" i="1"/>
  <c r="W26" i="1" s="1"/>
  <c r="X27" i="1"/>
  <c r="X28" i="1"/>
  <c r="X14" i="3"/>
  <c r="X22" i="3" s="1"/>
  <c r="W14" i="3"/>
  <c r="W22" i="3" s="1"/>
  <c r="V14" i="3"/>
  <c r="V22" i="3" s="1"/>
  <c r="U14" i="3"/>
  <c r="U22" i="3" s="1"/>
  <c r="T14" i="3"/>
  <c r="T22" i="3" s="1"/>
  <c r="X14" i="4"/>
  <c r="X22" i="4" s="1"/>
  <c r="W14" i="4"/>
  <c r="W22" i="4" s="1"/>
  <c r="V14" i="4"/>
  <c r="V22" i="4" s="1"/>
  <c r="U14" i="4"/>
  <c r="U22" i="4" s="1"/>
  <c r="T14" i="4"/>
  <c r="T22" i="4" l="1"/>
  <c r="S14" i="4"/>
  <c r="X26" i="1"/>
  <c r="U12" i="1"/>
  <c r="S20" i="1"/>
  <c r="W17" i="1"/>
  <c r="X17" i="1"/>
  <c r="T17" i="1"/>
  <c r="U17" i="1"/>
  <c r="V17" i="1"/>
  <c r="S21" i="1"/>
  <c r="W12" i="1"/>
  <c r="X12" i="1"/>
  <c r="T12" i="1"/>
  <c r="V12" i="1"/>
  <c r="S16" i="1"/>
  <c r="S15" i="1"/>
  <c r="S18" i="1"/>
  <c r="S13" i="1"/>
  <c r="S27" i="1"/>
  <c r="S26" i="1" s="1"/>
  <c r="S29" i="1" s="1"/>
  <c r="S19" i="1"/>
  <c r="S14" i="1"/>
  <c r="S12" i="1" l="1"/>
  <c r="S17" i="1"/>
  <c r="X25" i="1"/>
  <c r="X24" i="1" s="1"/>
  <c r="V25" i="1"/>
  <c r="V24" i="1" s="1"/>
  <c r="H22" i="4"/>
  <c r="G22" i="4"/>
  <c r="F22" i="4"/>
  <c r="E22" i="4"/>
  <c r="D22" i="4"/>
  <c r="D22" i="3"/>
  <c r="U25" i="1" l="1"/>
  <c r="U24" i="1" s="1"/>
  <c r="T25" i="1"/>
  <c r="T24" i="1" s="1"/>
  <c r="W25" i="1"/>
  <c r="W24" i="1" s="1"/>
  <c r="S14" i="3"/>
  <c r="S22" i="3" s="1"/>
  <c r="S22" i="4"/>
  <c r="L29" i="1"/>
  <c r="K29" i="1"/>
  <c r="J29" i="1"/>
  <c r="I29" i="1"/>
  <c r="E29" i="1"/>
  <c r="F29" i="1"/>
  <c r="G29" i="1"/>
  <c r="S25" i="1" l="1"/>
  <c r="S24" i="1" s="1"/>
  <c r="D29" i="1" l="1"/>
  <c r="H29" i="1" l="1"/>
  <c r="Q29" i="1"/>
  <c r="P29" i="1"/>
  <c r="O29" i="1"/>
  <c r="N29" i="1"/>
  <c r="R29" i="1" l="1"/>
  <c r="R31" i="1" s="1"/>
  <c r="X31" i="1"/>
  <c r="M29" i="1"/>
  <c r="M31" i="1" s="1"/>
  <c r="I30" i="1"/>
  <c r="V29" i="1" l="1"/>
  <c r="U29" i="1"/>
  <c r="N30" i="1"/>
  <c r="N31" i="1" s="1"/>
  <c r="X30" i="1"/>
  <c r="X29" i="1"/>
  <c r="T29" i="1"/>
  <c r="D30" i="1"/>
  <c r="D31" i="1" s="1"/>
  <c r="W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tc={2F06897D-B722-4F64-9DF9-BC6619333EC3}</author>
  </authors>
  <commentList>
    <comment ref="B14" authorId="0" shapeId="0" xr:uid="{2F06897D-B722-4F64-9DF9-BC6619333EC3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inna nazwa w matrycy</t>
      </text>
    </comment>
  </commentList>
</comments>
</file>

<file path=xl/sharedStrings.xml><?xml version="1.0" encoding="utf-8"?>
<sst xmlns="http://schemas.openxmlformats.org/spreadsheetml/2006/main" count="178" uniqueCount="77">
  <si>
    <t xml:space="preserve">do Programu studiów na kierunku energetyka - studia drugiego stopnia o profilu praktycznym, </t>
  </si>
  <si>
    <t xml:space="preserve">PLAN  STUDIÓW  NIESTACJONARNYCH II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</si>
  <si>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</si>
  <si>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</si>
  <si>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</si>
  <si>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</si>
  <si>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</si>
  <si>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</si>
  <si>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</si>
  <si>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</si>
  <si>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</si>
  <si>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</si>
  <si>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</si>
  <si>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</si>
  <si>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</si>
  <si>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</si>
  <si>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</si>
  <si>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</si>
  <si>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</si>
  <si>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</si>
  <si>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</si>
  <si>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</si>
  <si>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</si>
  <si>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</si>
  <si>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</si>
  <si>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</si>
  <si>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</si>
  <si>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</si>
  <si>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</si>
  <si>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</si>
  <si>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</si>
  <si>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Techologie energetyczne nowej generacji</t>
  </si>
  <si>
    <t>E I</t>
  </si>
  <si>
    <t>Zaawansowane projektowanie CAD</t>
  </si>
  <si>
    <t>Pomiary energetyczne</t>
  </si>
  <si>
    <t>Współczesne materiały inżynierskie w energetyce</t>
  </si>
  <si>
    <t>Podstawy energetyki jądrowej i wodorowej</t>
  </si>
  <si>
    <t>Automatyka w systemach energetycznych</t>
  </si>
  <si>
    <t>z.o. 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</si>
  <si>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</si>
  <si>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</si>
  <si>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</si>
  <si>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</si>
  <si>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</si>
  <si>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</si>
  <si>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</si>
  <si>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</si>
  <si>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 xml:space="preserve">PLAN  STUDIÓW  STACJONARNYCH II stopnia                 </t>
  </si>
  <si>
    <t>Moduł obieralny:  ZAAWANSOWANE TECHNOLOGIE ELEKTROENERGETYCZNE</t>
  </si>
  <si>
    <t>Forma zalicz.</t>
  </si>
  <si>
    <t>C. Moduł obieralny:  ZAAWANSOWANE TECHNOLOGIE ELEKTROENERGETYCZNE</t>
  </si>
  <si>
    <t>Maszyny i urządzenia energetyczne</t>
  </si>
  <si>
    <t>z. o. II</t>
  </si>
  <si>
    <t>Niskoemisyjne systemy spalania</t>
  </si>
  <si>
    <t xml:space="preserve">Wysokosprawne układy kogeneracyjne </t>
  </si>
  <si>
    <t>E II</t>
  </si>
  <si>
    <t>Elektrownie cieplne</t>
  </si>
  <si>
    <t xml:space="preserve">Magazyny energii </t>
  </si>
  <si>
    <t>z. o. III</t>
  </si>
  <si>
    <t>Elektromechaniczne systemy napędowe</t>
  </si>
  <si>
    <t>Technologie maszyn w elektroenergetyce</t>
  </si>
  <si>
    <t>Projektowanie sieci i urządzeń elektroenergetycznych</t>
  </si>
  <si>
    <t>E. III</t>
  </si>
  <si>
    <t xml:space="preserve">Razem liczba godzin </t>
  </si>
  <si>
    <t>Moduł obieralny: ZAAWANSOWANE TECHNOLOGIE ŚRODOWISKOWE</t>
  </si>
  <si>
    <t>C. Moduł obieralny: ZAAWANSOWANE TECHNOLOGIE ŚRODOWISKOWE</t>
  </si>
  <si>
    <t>Biopaliwa i paliwa alternatywne</t>
  </si>
  <si>
    <t>Energetyka słoneczna i wiatrowa</t>
  </si>
  <si>
    <t>Energetyka wodna i geotermalna</t>
  </si>
  <si>
    <t>Modelowanie instalacji OZE</t>
  </si>
  <si>
    <t>Energetyczne wykorzystanie odpadów i bioodpadów</t>
  </si>
  <si>
    <t>Technologie wodorowe</t>
  </si>
  <si>
    <t>IoT w iżynierii środowiska</t>
  </si>
  <si>
    <t>Elektromobilność</t>
  </si>
  <si>
    <t>stanowiącego załącznik do Uchwały nr 40/000/2025 Senatu AJP</t>
  </si>
  <si>
    <t>z dnia 24 czerwca 2025 r.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</si>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</sst>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u/>
      <sz val="9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left" vertical="center"/>
    </xf>
    <xf numFmtId="0" fontId="6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 vertical="top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ść" id="{5A608552-67B7-417B-A375-FAF13B5E7064}" userId="S::urn:spo:anon#b1769f399d22eca149b197d41ca8d5b0f0ce4c93dcbf54f9b5ee21e5a1a586f5::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5-06-12T07:22:52.33" personId="{5A608552-67B7-417B-A375-FAF13B5E7064}" id="{2F06897D-B722-4F64-9DF9-BC6619333EC3}">
    <text>inna nazwa w matrycy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5"/>
  <sheetViews>
    <sheetView tabSelected="1" zoomScale="90" zoomScaleNormal="90" workbookViewId="0">
      <selection activeCell="S32" sqref="S32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103" t="s">
        <v>76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" customHeight="1">
      <c r="A3" s="103" t="s">
        <v>74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" customHeight="1">
      <c r="A4" s="103" t="s">
        <v>75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104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ht="12.75" customHeight="1">
      <c r="A6" s="102" t="s">
        <v>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spans="1:44" s="7" customFormat="1" ht="15" customHeight="1">
      <c r="A7" s="101" t="s">
        <v>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</row>
    <row r="8" spans="1:44" ht="15.75" customHeight="1"/>
    <row r="9" spans="1:44" s="8" customFormat="1" ht="15" customHeight="1">
      <c r="A9" s="123" t="s">
        <v>4</v>
      </c>
      <c r="B9" s="123" t="s">
        <v>5</v>
      </c>
      <c r="C9" s="124" t="s">
        <v>6</v>
      </c>
      <c r="D9" s="125" t="s">
        <v>7</v>
      </c>
      <c r="E9" s="125"/>
      <c r="F9" s="125"/>
      <c r="G9" s="125"/>
      <c r="H9" s="125"/>
      <c r="I9" s="125"/>
      <c r="J9" s="125"/>
      <c r="K9" s="125"/>
      <c r="L9" s="125"/>
      <c r="M9" s="125"/>
      <c r="N9" s="125" t="s">
        <v>8</v>
      </c>
      <c r="O9" s="125"/>
      <c r="P9" s="125"/>
      <c r="Q9" s="125"/>
      <c r="R9" s="125"/>
      <c r="S9" s="105" t="s">
        <v>9</v>
      </c>
      <c r="T9" s="106" t="s">
        <v>10</v>
      </c>
      <c r="U9" s="106"/>
      <c r="V9" s="106"/>
      <c r="W9" s="106"/>
      <c r="X9" s="107" t="s">
        <v>11</v>
      </c>
    </row>
    <row r="10" spans="1:44" s="8" customFormat="1" ht="15" customHeight="1">
      <c r="A10" s="123"/>
      <c r="B10" s="123"/>
      <c r="C10" s="124"/>
      <c r="D10" s="122" t="s">
        <v>12</v>
      </c>
      <c r="E10" s="122"/>
      <c r="F10" s="122"/>
      <c r="G10" s="122"/>
      <c r="H10" s="107" t="s">
        <v>11</v>
      </c>
      <c r="I10" s="122" t="s">
        <v>13</v>
      </c>
      <c r="J10" s="122"/>
      <c r="K10" s="122"/>
      <c r="L10" s="122"/>
      <c r="M10" s="107" t="s">
        <v>11</v>
      </c>
      <c r="N10" s="126" t="s">
        <v>14</v>
      </c>
      <c r="O10" s="126"/>
      <c r="P10" s="126"/>
      <c r="Q10" s="126"/>
      <c r="R10" s="107" t="s">
        <v>11</v>
      </c>
      <c r="S10" s="105"/>
      <c r="T10" s="106"/>
      <c r="U10" s="106"/>
      <c r="V10" s="106"/>
      <c r="W10" s="106"/>
      <c r="X10" s="107"/>
    </row>
    <row r="11" spans="1:44" s="10" customFormat="1" ht="20.100000000000001" customHeight="1">
      <c r="A11" s="123"/>
      <c r="B11" s="123"/>
      <c r="C11" s="124"/>
      <c r="D11" s="67" t="s">
        <v>15</v>
      </c>
      <c r="E11" s="67" t="s">
        <v>16</v>
      </c>
      <c r="F11" s="67" t="s">
        <v>17</v>
      </c>
      <c r="G11" s="67" t="s">
        <v>18</v>
      </c>
      <c r="H11" s="107"/>
      <c r="I11" s="67" t="s">
        <v>15</v>
      </c>
      <c r="J11" s="67" t="s">
        <v>16</v>
      </c>
      <c r="K11" s="67" t="s">
        <v>17</v>
      </c>
      <c r="L11" s="67" t="s">
        <v>18</v>
      </c>
      <c r="M11" s="107"/>
      <c r="N11" s="68" t="s">
        <v>15</v>
      </c>
      <c r="O11" s="68" t="s">
        <v>16</v>
      </c>
      <c r="P11" s="68" t="s">
        <v>17</v>
      </c>
      <c r="Q11" s="68" t="s">
        <v>18</v>
      </c>
      <c r="R11" s="107"/>
      <c r="S11" s="105"/>
      <c r="T11" s="69" t="s">
        <v>19</v>
      </c>
      <c r="U11" s="69" t="s">
        <v>20</v>
      </c>
      <c r="V11" s="69" t="s">
        <v>17</v>
      </c>
      <c r="W11" s="69" t="s">
        <v>18</v>
      </c>
      <c r="X11" s="107"/>
      <c r="Y11" s="9"/>
    </row>
    <row r="12" spans="1:44" s="12" customFormat="1" ht="24.95" customHeight="1">
      <c r="A12" s="121" t="s">
        <v>21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70">
        <f t="shared" ref="S12:X12" si="0">SUM(S13:S16)</f>
        <v>106</v>
      </c>
      <c r="T12" s="70">
        <f t="shared" si="0"/>
        <v>42</v>
      </c>
      <c r="U12" s="70">
        <f t="shared" si="0"/>
        <v>46</v>
      </c>
      <c r="V12" s="70">
        <f t="shared" si="0"/>
        <v>18</v>
      </c>
      <c r="W12" s="70">
        <f t="shared" si="0"/>
        <v>0</v>
      </c>
      <c r="X12" s="71">
        <f t="shared" si="0"/>
        <v>11</v>
      </c>
      <c r="Y12" s="11"/>
    </row>
    <row r="13" spans="1:44" ht="24.95" customHeight="1">
      <c r="A13" s="72">
        <v>1</v>
      </c>
      <c r="B13" s="36" t="s">
        <v>22</v>
      </c>
      <c r="C13" s="35" t="s">
        <v>23</v>
      </c>
      <c r="D13" s="40"/>
      <c r="E13" s="40">
        <v>18</v>
      </c>
      <c r="F13" s="40"/>
      <c r="G13" s="40"/>
      <c r="H13" s="41">
        <v>2</v>
      </c>
      <c r="I13" s="40"/>
      <c r="J13" s="40">
        <v>18</v>
      </c>
      <c r="K13" s="40"/>
      <c r="L13" s="40"/>
      <c r="M13" s="41">
        <v>2</v>
      </c>
      <c r="N13" s="42">
        <v>18</v>
      </c>
      <c r="O13" s="42"/>
      <c r="P13" s="42"/>
      <c r="Q13" s="42"/>
      <c r="R13" s="43">
        <v>2</v>
      </c>
      <c r="S13" s="73">
        <f>T13+U13+V13+W13</f>
        <v>54</v>
      </c>
      <c r="T13" s="74">
        <f>D13+I13+N13</f>
        <v>18</v>
      </c>
      <c r="U13" s="74">
        <f t="shared" ref="U13:W13" si="1">E13+J13+O13</f>
        <v>36</v>
      </c>
      <c r="V13" s="74">
        <f t="shared" si="1"/>
        <v>0</v>
      </c>
      <c r="W13" s="74">
        <f t="shared" si="1"/>
        <v>0</v>
      </c>
      <c r="X13" s="75">
        <f>H13+M13+R13</f>
        <v>6</v>
      </c>
      <c r="Y13" s="13"/>
    </row>
    <row r="14" spans="1:44" ht="24.95" customHeight="1">
      <c r="A14" s="72">
        <v>2</v>
      </c>
      <c r="B14" s="36" t="s">
        <v>24</v>
      </c>
      <c r="C14" s="35" t="s">
        <v>25</v>
      </c>
      <c r="D14" s="40">
        <v>4</v>
      </c>
      <c r="E14" s="40"/>
      <c r="F14" s="40"/>
      <c r="G14" s="40"/>
      <c r="H14" s="41">
        <v>0</v>
      </c>
      <c r="I14" s="40"/>
      <c r="J14" s="40"/>
      <c r="K14" s="40"/>
      <c r="L14" s="40"/>
      <c r="M14" s="41"/>
      <c r="N14" s="42"/>
      <c r="O14" s="42"/>
      <c r="P14" s="42"/>
      <c r="Q14" s="42"/>
      <c r="R14" s="43"/>
      <c r="S14" s="73">
        <f t="shared" ref="S14:S16" si="2">T14+U14+V14+W14</f>
        <v>4</v>
      </c>
      <c r="T14" s="74">
        <f t="shared" ref="T14:T16" si="3">D14+I14+N14</f>
        <v>4</v>
      </c>
      <c r="U14" s="74">
        <f t="shared" ref="U14:U16" si="4">E14+J14+O14</f>
        <v>0</v>
      </c>
      <c r="V14" s="74">
        <f t="shared" ref="V14:V16" si="5">F14+K14+P14</f>
        <v>0</v>
      </c>
      <c r="W14" s="74">
        <f t="shared" ref="W14:W16" si="6">G14+L14+Q14</f>
        <v>0</v>
      </c>
      <c r="X14" s="75">
        <f t="shared" ref="X14:X16" si="7">H14+M14+R14</f>
        <v>0</v>
      </c>
    </row>
    <row r="15" spans="1:44" ht="24.95" customHeight="1">
      <c r="A15" s="72">
        <v>3</v>
      </c>
      <c r="B15" s="36" t="s">
        <v>26</v>
      </c>
      <c r="C15" s="35" t="s">
        <v>27</v>
      </c>
      <c r="D15" s="40">
        <v>10</v>
      </c>
      <c r="E15" s="40"/>
      <c r="F15" s="40">
        <v>18</v>
      </c>
      <c r="G15" s="40"/>
      <c r="H15" s="41">
        <v>3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si="2"/>
        <v>28</v>
      </c>
      <c r="T15" s="74">
        <f t="shared" si="3"/>
        <v>10</v>
      </c>
      <c r="U15" s="74">
        <f t="shared" si="4"/>
        <v>0</v>
      </c>
      <c r="V15" s="74">
        <f t="shared" si="5"/>
        <v>18</v>
      </c>
      <c r="W15" s="74">
        <f t="shared" si="6"/>
        <v>0</v>
      </c>
      <c r="X15" s="75">
        <f t="shared" si="7"/>
        <v>3</v>
      </c>
    </row>
    <row r="16" spans="1:44" ht="24.95" customHeight="1">
      <c r="A16" s="72">
        <v>4</v>
      </c>
      <c r="B16" s="36" t="s">
        <v>28</v>
      </c>
      <c r="C16" s="35" t="s">
        <v>29</v>
      </c>
      <c r="D16" s="40">
        <v>10</v>
      </c>
      <c r="E16" s="40">
        <v>10</v>
      </c>
      <c r="F16" s="40"/>
      <c r="G16" s="40"/>
      <c r="H16" s="41">
        <v>2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20</v>
      </c>
      <c r="T16" s="74">
        <f t="shared" si="3"/>
        <v>10</v>
      </c>
      <c r="U16" s="74">
        <f t="shared" si="4"/>
        <v>10</v>
      </c>
      <c r="V16" s="74">
        <f t="shared" si="5"/>
        <v>0</v>
      </c>
      <c r="W16" s="74">
        <f t="shared" si="6"/>
        <v>0</v>
      </c>
      <c r="X16" s="75">
        <f t="shared" si="7"/>
        <v>2</v>
      </c>
    </row>
    <row r="17" spans="1:24" ht="24.95" customHeight="1">
      <c r="A17" s="121" t="s">
        <v>30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70">
        <f t="shared" ref="S17:X17" si="8">SUM(S18:S23)</f>
        <v>177</v>
      </c>
      <c r="T17" s="70">
        <f t="shared" si="8"/>
        <v>75</v>
      </c>
      <c r="U17" s="70">
        <f t="shared" si="8"/>
        <v>0</v>
      </c>
      <c r="V17" s="70">
        <f t="shared" si="8"/>
        <v>82</v>
      </c>
      <c r="W17" s="70">
        <f t="shared" si="8"/>
        <v>20</v>
      </c>
      <c r="X17" s="71">
        <f t="shared" si="8"/>
        <v>20</v>
      </c>
    </row>
    <row r="18" spans="1:24" ht="24.95" customHeight="1">
      <c r="A18" s="72">
        <v>1</v>
      </c>
      <c r="B18" s="94" t="s">
        <v>31</v>
      </c>
      <c r="C18" s="35" t="s">
        <v>32</v>
      </c>
      <c r="D18" s="40">
        <v>15</v>
      </c>
      <c r="E18" s="40"/>
      <c r="F18" s="40"/>
      <c r="G18" s="40"/>
      <c r="H18" s="41">
        <v>2</v>
      </c>
      <c r="I18" s="40"/>
      <c r="J18" s="40"/>
      <c r="K18" s="40"/>
      <c r="L18" s="40"/>
      <c r="M18" s="41"/>
      <c r="N18" s="42"/>
      <c r="O18" s="42"/>
      <c r="P18" s="42"/>
      <c r="Q18" s="42"/>
      <c r="R18" s="43"/>
      <c r="S18" s="73">
        <f t="shared" ref="S18:S20" si="9">T18+U18+V18+W18</f>
        <v>15</v>
      </c>
      <c r="T18" s="74">
        <f>D18+I18+N18</f>
        <v>15</v>
      </c>
      <c r="U18" s="74">
        <f t="shared" ref="U18" si="10">E18+J18+O18</f>
        <v>0</v>
      </c>
      <c r="V18" s="74">
        <f t="shared" ref="V18" si="11">F18+K18+P18</f>
        <v>0</v>
      </c>
      <c r="W18" s="74">
        <f t="shared" ref="W18" si="12">G18+L18+Q18</f>
        <v>0</v>
      </c>
      <c r="X18" s="75">
        <f>H18+M18+R18</f>
        <v>2</v>
      </c>
    </row>
    <row r="19" spans="1:24" ht="24.95" customHeight="1">
      <c r="A19" s="72">
        <v>2</v>
      </c>
      <c r="B19" s="36" t="s">
        <v>33</v>
      </c>
      <c r="C19" s="35" t="s">
        <v>29</v>
      </c>
      <c r="D19" s="40">
        <v>10</v>
      </c>
      <c r="E19" s="40"/>
      <c r="F19" s="40">
        <v>18</v>
      </c>
      <c r="G19" s="40">
        <v>10</v>
      </c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si="9"/>
        <v>38</v>
      </c>
      <c r="T19" s="74">
        <f t="shared" ref="T19:T20" si="13">D19+I19+N19</f>
        <v>10</v>
      </c>
      <c r="U19" s="74">
        <f t="shared" ref="U19:U20" si="14">E19+J19+O19</f>
        <v>0</v>
      </c>
      <c r="V19" s="74">
        <f t="shared" ref="V19:V20" si="15">F19+K19+P19</f>
        <v>18</v>
      </c>
      <c r="W19" s="74">
        <f t="shared" ref="W19:W20" si="16">G19+L19+Q19</f>
        <v>10</v>
      </c>
      <c r="X19" s="75">
        <f t="shared" ref="X19:X20" si="17">H19+M19+R19</f>
        <v>4</v>
      </c>
    </row>
    <row r="20" spans="1:24" ht="24.95" customHeight="1">
      <c r="A20" s="72">
        <v>3</v>
      </c>
      <c r="B20" s="98" t="s">
        <v>34</v>
      </c>
      <c r="C20" s="35" t="s">
        <v>29</v>
      </c>
      <c r="D20" s="40">
        <v>15</v>
      </c>
      <c r="E20" s="40"/>
      <c r="F20" s="40">
        <v>18</v>
      </c>
      <c r="G20" s="40"/>
      <c r="H20" s="41">
        <v>4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33</v>
      </c>
      <c r="T20" s="74">
        <f t="shared" si="13"/>
        <v>15</v>
      </c>
      <c r="U20" s="74">
        <f t="shared" si="14"/>
        <v>0</v>
      </c>
      <c r="V20" s="74">
        <f t="shared" si="15"/>
        <v>18</v>
      </c>
      <c r="W20" s="74">
        <f t="shared" si="16"/>
        <v>0</v>
      </c>
      <c r="X20" s="75">
        <f t="shared" si="17"/>
        <v>4</v>
      </c>
    </row>
    <row r="21" spans="1:24" ht="24.95" customHeight="1">
      <c r="A21" s="72">
        <v>4</v>
      </c>
      <c r="B21" s="98" t="s">
        <v>35</v>
      </c>
      <c r="C21" s="35" t="s">
        <v>29</v>
      </c>
      <c r="D21" s="40">
        <v>10</v>
      </c>
      <c r="E21" s="40"/>
      <c r="F21" s="40">
        <v>18</v>
      </c>
      <c r="G21" s="40"/>
      <c r="H21" s="41">
        <v>3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>T21+U21+V21+W21</f>
        <v>28</v>
      </c>
      <c r="T21" s="74">
        <f>D21+I21+N21</f>
        <v>10</v>
      </c>
      <c r="U21" s="74">
        <f>E21+J21+O21</f>
        <v>0</v>
      </c>
      <c r="V21" s="74">
        <f>F21+K21+P21</f>
        <v>18</v>
      </c>
      <c r="W21" s="74">
        <f>G21+L21+Q21</f>
        <v>0</v>
      </c>
      <c r="X21" s="75">
        <f>H21+M21+R21</f>
        <v>3</v>
      </c>
    </row>
    <row r="22" spans="1:24" ht="24.95" customHeight="1">
      <c r="A22" s="72">
        <v>5</v>
      </c>
      <c r="B22" s="100" t="s">
        <v>36</v>
      </c>
      <c r="C22" s="35"/>
      <c r="D22" s="40">
        <v>15</v>
      </c>
      <c r="E22" s="40"/>
      <c r="F22" s="40">
        <v>10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 t="shared" ref="S22:S23" si="18">T22+U22+V22+W22</f>
        <v>25</v>
      </c>
      <c r="T22" s="74">
        <f t="shared" ref="T22:T23" si="19">D22+I22+N22</f>
        <v>15</v>
      </c>
      <c r="U22" s="74">
        <f t="shared" ref="U22:U23" si="20">E22+J22+O22</f>
        <v>0</v>
      </c>
      <c r="V22" s="74">
        <f t="shared" ref="V22:V23" si="21">F22+K22+P22</f>
        <v>10</v>
      </c>
      <c r="W22" s="74">
        <f t="shared" ref="W22:W23" si="22">G22+L22+Q22</f>
        <v>0</v>
      </c>
      <c r="X22" s="75">
        <f t="shared" ref="X22:X23" si="23">H22+M22+R22</f>
        <v>3</v>
      </c>
    </row>
    <row r="23" spans="1:24" ht="24.95" customHeight="1">
      <c r="A23" s="72">
        <v>6</v>
      </c>
      <c r="B23" s="64" t="s">
        <v>37</v>
      </c>
      <c r="C23" s="35" t="s">
        <v>38</v>
      </c>
      <c r="D23" s="40"/>
      <c r="E23" s="40"/>
      <c r="F23" s="40"/>
      <c r="G23" s="40"/>
      <c r="H23" s="41"/>
      <c r="I23" s="40">
        <v>10</v>
      </c>
      <c r="J23" s="40"/>
      <c r="K23" s="40">
        <v>18</v>
      </c>
      <c r="L23" s="40">
        <v>10</v>
      </c>
      <c r="M23" s="41">
        <v>4</v>
      </c>
      <c r="N23" s="42"/>
      <c r="O23" s="42"/>
      <c r="P23" s="42"/>
      <c r="Q23" s="42"/>
      <c r="R23" s="43"/>
      <c r="S23" s="73">
        <f t="shared" si="18"/>
        <v>38</v>
      </c>
      <c r="T23" s="74">
        <f t="shared" si="19"/>
        <v>10</v>
      </c>
      <c r="U23" s="74">
        <f t="shared" si="20"/>
        <v>0</v>
      </c>
      <c r="V23" s="74">
        <f t="shared" si="21"/>
        <v>18</v>
      </c>
      <c r="W23" s="74">
        <f t="shared" si="22"/>
        <v>10</v>
      </c>
      <c r="X23" s="75">
        <f t="shared" si="23"/>
        <v>4</v>
      </c>
    </row>
    <row r="24" spans="1:24" ht="24.95" customHeight="1">
      <c r="A24" s="121" t="s">
        <v>39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76">
        <f t="shared" ref="S24:X24" si="24">S25</f>
        <v>253</v>
      </c>
      <c r="T24" s="76">
        <f t="shared" si="24"/>
        <v>85</v>
      </c>
      <c r="U24" s="76">
        <f t="shared" si="24"/>
        <v>0</v>
      </c>
      <c r="V24" s="76">
        <f t="shared" si="24"/>
        <v>120</v>
      </c>
      <c r="W24" s="76">
        <f t="shared" si="24"/>
        <v>48</v>
      </c>
      <c r="X24" s="77">
        <f t="shared" si="24"/>
        <v>27</v>
      </c>
    </row>
    <row r="25" spans="1:24" ht="24.95" customHeight="1">
      <c r="A25" s="72">
        <v>1</v>
      </c>
      <c r="B25" s="34" t="s">
        <v>40</v>
      </c>
      <c r="C25" s="35"/>
      <c r="D25" s="78"/>
      <c r="E25" s="78"/>
      <c r="F25" s="78"/>
      <c r="G25" s="78"/>
      <c r="H25" s="79"/>
      <c r="I25" s="40">
        <f>NTE!I22</f>
        <v>45</v>
      </c>
      <c r="J25" s="40">
        <f>NTE!J22</f>
        <v>0</v>
      </c>
      <c r="K25" s="40">
        <f>NTE!K22</f>
        <v>56</v>
      </c>
      <c r="L25" s="40">
        <f>NTE!L22</f>
        <v>20</v>
      </c>
      <c r="M25" s="41">
        <f>NTE!M22</f>
        <v>13</v>
      </c>
      <c r="N25" s="42">
        <f>NTE!N22</f>
        <v>40</v>
      </c>
      <c r="O25" s="42">
        <f>NTE!O22</f>
        <v>0</v>
      </c>
      <c r="P25" s="42">
        <f>NTE!P22</f>
        <v>64</v>
      </c>
      <c r="Q25" s="42">
        <f>NTE!Q22</f>
        <v>28</v>
      </c>
      <c r="R25" s="43">
        <f>NTE!R22</f>
        <v>14</v>
      </c>
      <c r="S25" s="73">
        <f>SUM(T25:W25)</f>
        <v>253</v>
      </c>
      <c r="T25" s="74">
        <f t="shared" ref="T25" si="25">D25+I25+N25</f>
        <v>85</v>
      </c>
      <c r="U25" s="74">
        <f t="shared" ref="U25" si="26">E25+J25+O25</f>
        <v>0</v>
      </c>
      <c r="V25" s="74">
        <f t="shared" ref="V25" si="27">F25+K25+P25</f>
        <v>120</v>
      </c>
      <c r="W25" s="74">
        <f t="shared" ref="W25" si="28">G25+L25+Q25</f>
        <v>48</v>
      </c>
      <c r="X25" s="75">
        <f t="shared" ref="X25" si="29">H25+M25+R25</f>
        <v>27</v>
      </c>
    </row>
    <row r="26" spans="1:24" ht="24.95" customHeight="1">
      <c r="A26" s="121" t="s">
        <v>41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70">
        <f>S27+S28</f>
        <v>516</v>
      </c>
      <c r="T26" s="80">
        <f>SUM(T27:T28)</f>
        <v>0</v>
      </c>
      <c r="U26" s="80">
        <f>SUM(U27:U28)</f>
        <v>0</v>
      </c>
      <c r="V26" s="80">
        <f>SUM(V27:V28)</f>
        <v>0</v>
      </c>
      <c r="W26" s="80">
        <f>SUM(W27:W28)</f>
        <v>36</v>
      </c>
      <c r="X26" s="81">
        <f>SUM(X27:X28)</f>
        <v>32</v>
      </c>
    </row>
    <row r="27" spans="1:24" ht="24.95" customHeight="1">
      <c r="A27" s="35">
        <v>1</v>
      </c>
      <c r="B27" s="39" t="s">
        <v>42</v>
      </c>
      <c r="C27" s="38" t="s">
        <v>43</v>
      </c>
      <c r="D27" s="44"/>
      <c r="E27" s="44"/>
      <c r="F27" s="44"/>
      <c r="G27" s="44"/>
      <c r="H27" s="45"/>
      <c r="I27" s="44"/>
      <c r="J27" s="44"/>
      <c r="K27" s="44"/>
      <c r="L27" s="44">
        <v>18</v>
      </c>
      <c r="M27" s="46">
        <v>2</v>
      </c>
      <c r="N27" s="47"/>
      <c r="O27" s="47"/>
      <c r="P27" s="47"/>
      <c r="Q27" s="47">
        <v>18</v>
      </c>
      <c r="R27" s="45">
        <v>14</v>
      </c>
      <c r="S27" s="73">
        <f>T27+U27+W27</f>
        <v>36</v>
      </c>
      <c r="T27" s="74">
        <f>D27+I27+N27</f>
        <v>0</v>
      </c>
      <c r="U27" s="74">
        <f t="shared" ref="U27" si="30">E27+J27+O27</f>
        <v>0</v>
      </c>
      <c r="V27" s="74">
        <f t="shared" ref="V27" si="31">F27+K27+P27</f>
        <v>0</v>
      </c>
      <c r="W27" s="74">
        <f t="shared" ref="W27" si="32">G27+L27+Q27</f>
        <v>36</v>
      </c>
      <c r="X27" s="75">
        <f>H27+M27+R27</f>
        <v>16</v>
      </c>
    </row>
    <row r="28" spans="1:24" ht="24.95" customHeight="1">
      <c r="A28" s="35">
        <v>2</v>
      </c>
      <c r="B28" s="36" t="s">
        <v>44</v>
      </c>
      <c r="C28" s="35" t="s">
        <v>45</v>
      </c>
      <c r="D28" s="109">
        <v>16</v>
      </c>
      <c r="E28" s="110"/>
      <c r="F28" s="110"/>
      <c r="G28" s="110"/>
      <c r="H28" s="110"/>
      <c r="I28" s="110"/>
      <c r="J28" s="110"/>
      <c r="K28" s="110"/>
      <c r="L28" s="110"/>
      <c r="M28" s="111"/>
      <c r="N28" s="109">
        <v>0</v>
      </c>
      <c r="O28" s="110"/>
      <c r="P28" s="110"/>
      <c r="Q28" s="110"/>
      <c r="R28" s="111"/>
      <c r="S28" s="48">
        <v>480</v>
      </c>
      <c r="T28" s="74">
        <v>0</v>
      </c>
      <c r="U28" s="74">
        <v>0</v>
      </c>
      <c r="V28" s="74">
        <v>0</v>
      </c>
      <c r="W28" s="74">
        <v>0</v>
      </c>
      <c r="X28" s="75">
        <f>D28+N28</f>
        <v>16</v>
      </c>
    </row>
    <row r="29" spans="1:24" ht="24.95" customHeight="1">
      <c r="A29" s="108" t="s">
        <v>46</v>
      </c>
      <c r="B29" s="108"/>
      <c r="C29" s="108"/>
      <c r="D29" s="82">
        <f>SUM(D13:D27)</f>
        <v>89</v>
      </c>
      <c r="E29" s="82">
        <f>SUM(E13:E27)</f>
        <v>28</v>
      </c>
      <c r="F29" s="82">
        <f>SUM(F13:F27)</f>
        <v>82</v>
      </c>
      <c r="G29" s="82">
        <f>SUM(G13:G27)</f>
        <v>10</v>
      </c>
      <c r="H29" s="112">
        <f>SUM(H13:H28)</f>
        <v>23</v>
      </c>
      <c r="I29" s="82">
        <f>SUM(I13:I27)</f>
        <v>55</v>
      </c>
      <c r="J29" s="82">
        <f>SUM(J13:J27)</f>
        <v>18</v>
      </c>
      <c r="K29" s="82">
        <f>SUM(K13:K27)</f>
        <v>74</v>
      </c>
      <c r="L29" s="82">
        <f>SUM(L13:L27)</f>
        <v>48</v>
      </c>
      <c r="M29" s="112">
        <f>SUM(M13:M28)</f>
        <v>21</v>
      </c>
      <c r="N29" s="83">
        <f>SUM(N13:N27)</f>
        <v>58</v>
      </c>
      <c r="O29" s="83">
        <f>SUM(O13:O27)</f>
        <v>0</v>
      </c>
      <c r="P29" s="83">
        <f>SUM(P13:P27)</f>
        <v>64</v>
      </c>
      <c r="Q29" s="83">
        <f>SUM(Q13:Q27)</f>
        <v>46</v>
      </c>
      <c r="R29" s="112">
        <f>SUM(R13:R28)</f>
        <v>30</v>
      </c>
      <c r="S29" s="76">
        <f>S26+S24+S17+S12</f>
        <v>1052</v>
      </c>
      <c r="T29" s="76">
        <f t="shared" ref="T29:X29" si="33">T26+T24+T17+T12</f>
        <v>202</v>
      </c>
      <c r="U29" s="76">
        <f t="shared" si="33"/>
        <v>46</v>
      </c>
      <c r="V29" s="76">
        <f t="shared" si="33"/>
        <v>220</v>
      </c>
      <c r="W29" s="76">
        <f t="shared" si="33"/>
        <v>104</v>
      </c>
      <c r="X29" s="116">
        <f t="shared" si="33"/>
        <v>90</v>
      </c>
    </row>
    <row r="30" spans="1:24" ht="24.95" customHeight="1">
      <c r="A30" s="108"/>
      <c r="B30" s="108"/>
      <c r="C30" s="108"/>
      <c r="D30" s="117">
        <f>SUM(D29:G29)</f>
        <v>209</v>
      </c>
      <c r="E30" s="117"/>
      <c r="F30" s="117"/>
      <c r="G30" s="117"/>
      <c r="H30" s="112"/>
      <c r="I30" s="117">
        <f>SUM(I29:L29)</f>
        <v>195</v>
      </c>
      <c r="J30" s="117"/>
      <c r="K30" s="117"/>
      <c r="L30" s="117"/>
      <c r="M30" s="112"/>
      <c r="N30" s="118">
        <f>SUM(N29:Q29)</f>
        <v>168</v>
      </c>
      <c r="O30" s="118"/>
      <c r="P30" s="118"/>
      <c r="Q30" s="118"/>
      <c r="R30" s="112"/>
      <c r="S30" s="119">
        <f>D30+I30+N30+S28</f>
        <v>1052</v>
      </c>
      <c r="T30" s="119"/>
      <c r="U30" s="119"/>
      <c r="V30" s="119"/>
      <c r="W30" s="119"/>
      <c r="X30" s="116" t="e">
        <f>#REF!+X13+X23+#REF!+X27</f>
        <v>#REF!</v>
      </c>
    </row>
    <row r="31" spans="1:24" ht="24.95" customHeight="1">
      <c r="A31" s="108"/>
      <c r="B31" s="108"/>
      <c r="C31" s="108"/>
      <c r="D31" s="120">
        <f>I30+D30</f>
        <v>404</v>
      </c>
      <c r="E31" s="120"/>
      <c r="F31" s="120"/>
      <c r="G31" s="120"/>
      <c r="H31" s="120"/>
      <c r="I31" s="120"/>
      <c r="J31" s="120"/>
      <c r="K31" s="120"/>
      <c r="L31" s="120"/>
      <c r="M31" s="84">
        <f>H29+D28+M29</f>
        <v>60</v>
      </c>
      <c r="N31" s="113">
        <f>N30</f>
        <v>168</v>
      </c>
      <c r="O31" s="114"/>
      <c r="P31" s="114"/>
      <c r="Q31" s="115"/>
      <c r="R31" s="84">
        <f>N28+R29</f>
        <v>30</v>
      </c>
      <c r="S31" s="119"/>
      <c r="T31" s="119"/>
      <c r="U31" s="119"/>
      <c r="V31" s="119"/>
      <c r="W31" s="119"/>
      <c r="X31" s="116" t="e">
        <f>#REF!+#REF!+#REF!+X26+#REF!</f>
        <v>#REF!</v>
      </c>
    </row>
    <row r="32" spans="1:24" ht="15" customHeight="1">
      <c r="D32" s="14"/>
      <c r="E32" s="14"/>
      <c r="F32" s="14"/>
      <c r="G32" s="14"/>
      <c r="H32" s="32"/>
      <c r="I32" s="14"/>
      <c r="J32" s="14"/>
      <c r="K32" s="14"/>
      <c r="L32" s="14"/>
      <c r="M32" s="15"/>
      <c r="N32" s="14"/>
      <c r="O32" s="14"/>
      <c r="P32" s="14"/>
      <c r="Q32" s="14"/>
      <c r="R32" s="32"/>
      <c r="S32" s="17"/>
      <c r="T32" s="17"/>
      <c r="U32" s="17"/>
      <c r="V32" s="17"/>
      <c r="W32" s="17"/>
      <c r="X32" s="18"/>
    </row>
    <row r="33" spans="1:24" ht="16.5" customHeight="1">
      <c r="A33" s="19"/>
      <c r="B33" s="19"/>
      <c r="C33" s="20"/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21"/>
      <c r="T33" s="21"/>
      <c r="U33" s="21"/>
      <c r="V33" s="21"/>
      <c r="W33" s="21"/>
      <c r="X33" s="18"/>
    </row>
    <row r="34" spans="1:24" s="22" customFormat="1" ht="13.5" customHeight="1">
      <c r="B34" s="33"/>
      <c r="C34" s="23"/>
      <c r="D34" s="3"/>
      <c r="E34" s="3"/>
      <c r="F34" s="3"/>
      <c r="G34" s="3"/>
      <c r="H34" s="29"/>
      <c r="I34" s="3"/>
      <c r="J34" s="3"/>
      <c r="K34" s="3"/>
      <c r="L34" s="3"/>
      <c r="M34" s="15"/>
      <c r="N34" s="3"/>
      <c r="O34" s="3"/>
      <c r="P34" s="3"/>
      <c r="Q34" s="3"/>
      <c r="R34" s="29"/>
      <c r="S34" s="16"/>
      <c r="T34" s="16"/>
      <c r="U34" s="16"/>
      <c r="V34" s="16"/>
      <c r="W34" s="16"/>
      <c r="X34" s="24"/>
    </row>
    <row r="35" spans="1:24" ht="12" customHeight="1"/>
  </sheetData>
  <mergeCells count="38">
    <mergeCell ref="A24:R24"/>
    <mergeCell ref="A26:R26"/>
    <mergeCell ref="A12:R12"/>
    <mergeCell ref="A17:R17"/>
    <mergeCell ref="I10:L10"/>
    <mergeCell ref="M10:M11"/>
    <mergeCell ref="A9:A11"/>
    <mergeCell ref="B9:B11"/>
    <mergeCell ref="C9:C11"/>
    <mergeCell ref="D9:M9"/>
    <mergeCell ref="N9:R9"/>
    <mergeCell ref="D10:G10"/>
    <mergeCell ref="H10:H11"/>
    <mergeCell ref="N10:Q10"/>
    <mergeCell ref="R10:R11"/>
    <mergeCell ref="S9:S11"/>
    <mergeCell ref="T9:W10"/>
    <mergeCell ref="X9:X11"/>
    <mergeCell ref="A29:C31"/>
    <mergeCell ref="D28:M28"/>
    <mergeCell ref="N28:R28"/>
    <mergeCell ref="H29:H30"/>
    <mergeCell ref="M29:M30"/>
    <mergeCell ref="R29:R30"/>
    <mergeCell ref="N31:Q31"/>
    <mergeCell ref="X29:X31"/>
    <mergeCell ref="D30:G30"/>
    <mergeCell ref="I30:L30"/>
    <mergeCell ref="N30:Q30"/>
    <mergeCell ref="S30:W31"/>
    <mergeCell ref="D31:L31"/>
    <mergeCell ref="A7:X7"/>
    <mergeCell ref="A6:X6"/>
    <mergeCell ref="A1:X1"/>
    <mergeCell ref="A2:X2"/>
    <mergeCell ref="A3:X3"/>
    <mergeCell ref="A4:X4"/>
    <mergeCell ref="A5:X5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8" max="16383" man="1"/>
  </rowBreaks>
  <colBreaks count="1" manualBreakCount="1">
    <brk id="23" max="1048575" man="1"/>
  </colBreaks>
  <ignoredErrors>
    <ignoredError sqref="S17 T17:X17 T24:X24 T26:X26" formula="1"/>
    <ignoredError sqref="D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3"/>
  <sheetViews>
    <sheetView workbookViewId="0">
      <selection sqref="A1:X4"/>
    </sheetView>
  </sheetViews>
  <sheetFormatPr defaultColWidth="8.75" defaultRowHeight="11.25"/>
  <cols>
    <col min="1" max="1" width="3.625" style="1" customWidth="1"/>
    <col min="2" max="2" width="48.7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103" t="s">
        <v>76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13.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14.25" customHeight="1">
      <c r="A3" s="103" t="s">
        <v>74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ht="15" customHeight="1">
      <c r="A4" s="103" t="s">
        <v>75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ht="12.75" customHeight="1">
      <c r="A5" s="104" t="s">
        <v>47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</row>
    <row r="6" spans="1:24" s="58" customFormat="1" ht="15" customHeight="1">
      <c r="A6" s="102" t="s">
        <v>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</row>
    <row r="7" spans="1:24" s="58" customFormat="1" ht="15" customHeight="1">
      <c r="A7" s="101" t="s">
        <v>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</row>
    <row r="8" spans="1:24" ht="15" customHeight="1">
      <c r="A8" s="131" t="s">
        <v>48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</row>
    <row r="9" spans="1:24" ht="15" customHeight="1"/>
    <row r="10" spans="1:24" ht="24" customHeight="1">
      <c r="A10" s="106" t="s">
        <v>4</v>
      </c>
      <c r="B10" s="132" t="s">
        <v>5</v>
      </c>
      <c r="C10" s="133" t="s">
        <v>49</v>
      </c>
      <c r="D10" s="134" t="s">
        <v>7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 t="s">
        <v>8</v>
      </c>
      <c r="O10" s="134"/>
      <c r="P10" s="134"/>
      <c r="Q10" s="134"/>
      <c r="R10" s="134"/>
      <c r="S10" s="128" t="s">
        <v>9</v>
      </c>
      <c r="T10" s="127" t="s">
        <v>10</v>
      </c>
      <c r="U10" s="127"/>
      <c r="V10" s="127"/>
      <c r="W10" s="127"/>
      <c r="X10" s="135" t="s">
        <v>11</v>
      </c>
    </row>
    <row r="11" spans="1:24" ht="15" customHeight="1">
      <c r="A11" s="106"/>
      <c r="B11" s="132"/>
      <c r="C11" s="133"/>
      <c r="D11" s="136" t="s">
        <v>12</v>
      </c>
      <c r="E11" s="136"/>
      <c r="F11" s="136"/>
      <c r="G11" s="136"/>
      <c r="H11" s="137" t="s">
        <v>11</v>
      </c>
      <c r="I11" s="136" t="s">
        <v>13</v>
      </c>
      <c r="J11" s="136"/>
      <c r="K11" s="136"/>
      <c r="L11" s="136"/>
      <c r="M11" s="137" t="s">
        <v>11</v>
      </c>
      <c r="N11" s="138" t="s">
        <v>14</v>
      </c>
      <c r="O11" s="138"/>
      <c r="P11" s="138"/>
      <c r="Q11" s="138"/>
      <c r="R11" s="137" t="s">
        <v>11</v>
      </c>
      <c r="S11" s="128"/>
      <c r="T11" s="127"/>
      <c r="U11" s="127"/>
      <c r="V11" s="127"/>
      <c r="W11" s="127"/>
      <c r="X11" s="135"/>
    </row>
    <row r="12" spans="1:24" ht="15" customHeight="1">
      <c r="A12" s="106"/>
      <c r="B12" s="132"/>
      <c r="C12" s="133"/>
      <c r="D12" s="40" t="s">
        <v>15</v>
      </c>
      <c r="E12" s="40" t="s">
        <v>16</v>
      </c>
      <c r="F12" s="40" t="s">
        <v>17</v>
      </c>
      <c r="G12" s="40" t="s">
        <v>18</v>
      </c>
      <c r="H12" s="137"/>
      <c r="I12" s="40" t="s">
        <v>15</v>
      </c>
      <c r="J12" s="40" t="s">
        <v>16</v>
      </c>
      <c r="K12" s="40" t="s">
        <v>17</v>
      </c>
      <c r="L12" s="40" t="s">
        <v>18</v>
      </c>
      <c r="M12" s="137"/>
      <c r="N12" s="42" t="s">
        <v>15</v>
      </c>
      <c r="O12" s="42" t="s">
        <v>16</v>
      </c>
      <c r="P12" s="42" t="s">
        <v>17</v>
      </c>
      <c r="Q12" s="42" t="s">
        <v>18</v>
      </c>
      <c r="R12" s="137"/>
      <c r="S12" s="128"/>
      <c r="T12" s="66" t="s">
        <v>19</v>
      </c>
      <c r="U12" s="66" t="s">
        <v>16</v>
      </c>
      <c r="V12" s="85" t="s">
        <v>17</v>
      </c>
      <c r="W12" s="85" t="s">
        <v>18</v>
      </c>
      <c r="X12" s="135"/>
    </row>
    <row r="13" spans="1:24" ht="20.100000000000001" customHeight="1">
      <c r="A13" s="129" t="s">
        <v>50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spans="1:24" ht="24.95" customHeight="1">
      <c r="A14" s="86">
        <v>1</v>
      </c>
      <c r="B14" s="95" t="s">
        <v>51</v>
      </c>
      <c r="C14" s="65" t="s">
        <v>52</v>
      </c>
      <c r="D14" s="49"/>
      <c r="E14" s="49"/>
      <c r="F14" s="49"/>
      <c r="G14" s="49"/>
      <c r="H14" s="37"/>
      <c r="I14" s="49">
        <v>10</v>
      </c>
      <c r="J14" s="49"/>
      <c r="K14" s="49">
        <v>18</v>
      </c>
      <c r="L14" s="49"/>
      <c r="M14" s="50">
        <v>3</v>
      </c>
      <c r="N14" s="51"/>
      <c r="O14" s="51"/>
      <c r="P14" s="51"/>
      <c r="Q14" s="51"/>
      <c r="R14" s="37"/>
      <c r="S14" s="76">
        <f t="shared" ref="S14:S21" si="0">T14+U14+V14+W14</f>
        <v>28</v>
      </c>
      <c r="T14" s="87">
        <f>D14+I14+N14</f>
        <v>10</v>
      </c>
      <c r="U14" s="87">
        <f t="shared" ref="U14:W14" si="1">E14+J14+O14</f>
        <v>0</v>
      </c>
      <c r="V14" s="87">
        <f t="shared" si="1"/>
        <v>18</v>
      </c>
      <c r="W14" s="87">
        <f t="shared" si="1"/>
        <v>0</v>
      </c>
      <c r="X14" s="79">
        <f>H14+M14+R14</f>
        <v>3</v>
      </c>
    </row>
    <row r="15" spans="1:24" ht="24.95" customHeight="1">
      <c r="A15" s="86">
        <v>2</v>
      </c>
      <c r="B15" s="64" t="s">
        <v>53</v>
      </c>
      <c r="C15" s="65" t="s">
        <v>52</v>
      </c>
      <c r="D15" s="49"/>
      <c r="E15" s="49"/>
      <c r="F15" s="49"/>
      <c r="G15" s="49"/>
      <c r="H15" s="50"/>
      <c r="I15" s="52">
        <v>10</v>
      </c>
      <c r="J15" s="49"/>
      <c r="K15" s="49">
        <v>10</v>
      </c>
      <c r="L15" s="49">
        <v>10</v>
      </c>
      <c r="M15" s="50">
        <v>3</v>
      </c>
      <c r="N15" s="51"/>
      <c r="O15" s="51"/>
      <c r="P15" s="51"/>
      <c r="Q15" s="51"/>
      <c r="R15" s="50"/>
      <c r="S15" s="76">
        <f t="shared" si="0"/>
        <v>30</v>
      </c>
      <c r="T15" s="87">
        <f t="shared" ref="T15:T21" si="2">D15+I15+N15</f>
        <v>10</v>
      </c>
      <c r="U15" s="87">
        <f t="shared" ref="U15:U21" si="3">E15+J15+O15</f>
        <v>0</v>
      </c>
      <c r="V15" s="87">
        <f t="shared" ref="V15:V21" si="4">F15+K15+P15</f>
        <v>10</v>
      </c>
      <c r="W15" s="87">
        <f t="shared" ref="W15:W21" si="5">G15+L15+Q15</f>
        <v>10</v>
      </c>
      <c r="X15" s="79">
        <f t="shared" ref="X15:X21" si="6">H15+M15+R15</f>
        <v>3</v>
      </c>
    </row>
    <row r="16" spans="1:24" ht="24.95" customHeight="1">
      <c r="A16" s="86">
        <v>3</v>
      </c>
      <c r="B16" s="64" t="s">
        <v>54</v>
      </c>
      <c r="C16" s="65" t="s">
        <v>55</v>
      </c>
      <c r="D16" s="49"/>
      <c r="E16" s="49"/>
      <c r="F16" s="49"/>
      <c r="G16" s="49"/>
      <c r="H16" s="50"/>
      <c r="I16" s="52">
        <v>15</v>
      </c>
      <c r="J16" s="49"/>
      <c r="K16" s="49">
        <v>18</v>
      </c>
      <c r="L16" s="49"/>
      <c r="M16" s="50">
        <v>4</v>
      </c>
      <c r="N16" s="51"/>
      <c r="O16" s="51"/>
      <c r="P16" s="51"/>
      <c r="Q16" s="51"/>
      <c r="R16" s="50"/>
      <c r="S16" s="76">
        <f t="shared" si="0"/>
        <v>33</v>
      </c>
      <c r="T16" s="87">
        <f t="shared" si="2"/>
        <v>15</v>
      </c>
      <c r="U16" s="87">
        <f t="shared" si="3"/>
        <v>0</v>
      </c>
      <c r="V16" s="87">
        <f t="shared" si="4"/>
        <v>18</v>
      </c>
      <c r="W16" s="87">
        <f t="shared" si="5"/>
        <v>0</v>
      </c>
      <c r="X16" s="79">
        <f t="shared" si="6"/>
        <v>4</v>
      </c>
    </row>
    <row r="17" spans="1:24" ht="24.95" customHeight="1">
      <c r="A17" s="86">
        <v>4</v>
      </c>
      <c r="B17" s="64" t="s">
        <v>56</v>
      </c>
      <c r="C17" s="65" t="s">
        <v>52</v>
      </c>
      <c r="D17" s="49"/>
      <c r="E17" s="49"/>
      <c r="F17" s="49"/>
      <c r="G17" s="49"/>
      <c r="H17" s="50"/>
      <c r="I17" s="49">
        <v>10</v>
      </c>
      <c r="J17" s="49"/>
      <c r="K17" s="49">
        <v>10</v>
      </c>
      <c r="L17" s="49">
        <v>10</v>
      </c>
      <c r="M17" s="50">
        <v>3</v>
      </c>
      <c r="N17" s="51"/>
      <c r="O17" s="51"/>
      <c r="P17" s="51"/>
      <c r="Q17" s="51"/>
      <c r="R17" s="50"/>
      <c r="S17" s="76">
        <f>T17+U17+V17+W17</f>
        <v>30</v>
      </c>
      <c r="T17" s="87">
        <f>D17+I17+N17</f>
        <v>10</v>
      </c>
      <c r="U17" s="87">
        <f>E17+J17+O17</f>
        <v>0</v>
      </c>
      <c r="V17" s="87">
        <f>F17+K17+P17</f>
        <v>10</v>
      </c>
      <c r="W17" s="87">
        <f>G17+L17+Q17</f>
        <v>10</v>
      </c>
      <c r="X17" s="79">
        <f>H17+M17+R17</f>
        <v>3</v>
      </c>
    </row>
    <row r="18" spans="1:24" ht="24.95" customHeight="1">
      <c r="A18" s="86">
        <v>5</v>
      </c>
      <c r="B18" s="64" t="s">
        <v>57</v>
      </c>
      <c r="C18" s="65" t="s">
        <v>58</v>
      </c>
      <c r="D18" s="49"/>
      <c r="E18" s="49"/>
      <c r="F18" s="49"/>
      <c r="G18" s="49"/>
      <c r="H18" s="50"/>
      <c r="I18" s="49"/>
      <c r="J18" s="49"/>
      <c r="K18" s="49"/>
      <c r="L18" s="49"/>
      <c r="M18" s="50"/>
      <c r="N18" s="51">
        <v>10</v>
      </c>
      <c r="O18" s="51"/>
      <c r="P18" s="51">
        <v>10</v>
      </c>
      <c r="Q18" s="51">
        <v>10</v>
      </c>
      <c r="R18" s="50">
        <v>3</v>
      </c>
      <c r="S18" s="76">
        <f t="shared" si="0"/>
        <v>30</v>
      </c>
      <c r="T18" s="87">
        <f t="shared" si="2"/>
        <v>10</v>
      </c>
      <c r="U18" s="87">
        <f t="shared" si="3"/>
        <v>0</v>
      </c>
      <c r="V18" s="87">
        <f t="shared" si="4"/>
        <v>10</v>
      </c>
      <c r="W18" s="87">
        <f t="shared" si="5"/>
        <v>10</v>
      </c>
      <c r="X18" s="79">
        <f t="shared" si="6"/>
        <v>3</v>
      </c>
    </row>
    <row r="19" spans="1:24" ht="24.95" customHeight="1">
      <c r="A19" s="86">
        <v>6</v>
      </c>
      <c r="B19" s="64" t="s">
        <v>59</v>
      </c>
      <c r="C19" s="65" t="s">
        <v>58</v>
      </c>
      <c r="D19" s="49"/>
      <c r="E19" s="49"/>
      <c r="F19" s="49"/>
      <c r="G19" s="49"/>
      <c r="H19" s="37"/>
      <c r="I19" s="49"/>
      <c r="J19" s="49"/>
      <c r="K19" s="49"/>
      <c r="L19" s="49"/>
      <c r="M19" s="50"/>
      <c r="N19" s="51">
        <v>10</v>
      </c>
      <c r="O19" s="51"/>
      <c r="P19" s="51">
        <v>18</v>
      </c>
      <c r="Q19" s="51"/>
      <c r="R19" s="37">
        <v>3</v>
      </c>
      <c r="S19" s="76">
        <f t="shared" si="0"/>
        <v>28</v>
      </c>
      <c r="T19" s="87">
        <f t="shared" si="2"/>
        <v>10</v>
      </c>
      <c r="U19" s="87">
        <f t="shared" si="3"/>
        <v>0</v>
      </c>
      <c r="V19" s="87">
        <f t="shared" si="4"/>
        <v>18</v>
      </c>
      <c r="W19" s="87">
        <f t="shared" si="5"/>
        <v>0</v>
      </c>
      <c r="X19" s="79">
        <f t="shared" si="6"/>
        <v>3</v>
      </c>
    </row>
    <row r="20" spans="1:24" ht="24.95" customHeight="1">
      <c r="A20" s="86">
        <v>7</v>
      </c>
      <c r="B20" s="64" t="s">
        <v>60</v>
      </c>
      <c r="C20" s="65" t="s">
        <v>58</v>
      </c>
      <c r="D20" s="49"/>
      <c r="E20" s="49"/>
      <c r="F20" s="49"/>
      <c r="G20" s="49"/>
      <c r="H20" s="50"/>
      <c r="I20" s="49"/>
      <c r="J20" s="49"/>
      <c r="K20" s="49"/>
      <c r="L20" s="49"/>
      <c r="M20" s="50"/>
      <c r="N20" s="51">
        <v>10</v>
      </c>
      <c r="O20" s="51"/>
      <c r="P20" s="51">
        <v>18</v>
      </c>
      <c r="Q20" s="51"/>
      <c r="R20" s="37">
        <v>3</v>
      </c>
      <c r="S20" s="76">
        <f t="shared" si="0"/>
        <v>28</v>
      </c>
      <c r="T20" s="87">
        <f t="shared" si="2"/>
        <v>10</v>
      </c>
      <c r="U20" s="87">
        <f t="shared" si="3"/>
        <v>0</v>
      </c>
      <c r="V20" s="87">
        <f t="shared" si="4"/>
        <v>18</v>
      </c>
      <c r="W20" s="87">
        <f t="shared" si="5"/>
        <v>0</v>
      </c>
      <c r="X20" s="79">
        <f t="shared" si="6"/>
        <v>3</v>
      </c>
    </row>
    <row r="21" spans="1:24" ht="24.95" customHeight="1">
      <c r="A21" s="86">
        <v>8</v>
      </c>
      <c r="B21" s="64" t="s">
        <v>61</v>
      </c>
      <c r="C21" s="65" t="s">
        <v>62</v>
      </c>
      <c r="D21" s="49"/>
      <c r="E21" s="49"/>
      <c r="F21" s="49"/>
      <c r="G21" s="49"/>
      <c r="H21" s="37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>
        <v>18</v>
      </c>
      <c r="R21" s="37">
        <v>5</v>
      </c>
      <c r="S21" s="76">
        <f t="shared" si="0"/>
        <v>46</v>
      </c>
      <c r="T21" s="87">
        <f t="shared" si="2"/>
        <v>10</v>
      </c>
      <c r="U21" s="87">
        <f t="shared" si="3"/>
        <v>0</v>
      </c>
      <c r="V21" s="87">
        <f t="shared" si="4"/>
        <v>18</v>
      </c>
      <c r="W21" s="87">
        <f t="shared" si="5"/>
        <v>18</v>
      </c>
      <c r="X21" s="79">
        <f t="shared" si="6"/>
        <v>5</v>
      </c>
    </row>
    <row r="22" spans="1:24" ht="24.95" customHeight="1">
      <c r="A22" s="130" t="s">
        <v>63</v>
      </c>
      <c r="B22" s="130"/>
      <c r="C22" s="130"/>
      <c r="D22" s="82">
        <f>SUM(D14:D20)</f>
        <v>0</v>
      </c>
      <c r="E22" s="82">
        <f>SUM(E14:E20)</f>
        <v>0</v>
      </c>
      <c r="F22" s="82">
        <f>SUM(F14:F20)</f>
        <v>0</v>
      </c>
      <c r="G22" s="82">
        <f>SUM(G14:G20)</f>
        <v>0</v>
      </c>
      <c r="H22" s="88">
        <f>SUM(H14:H20)</f>
        <v>0</v>
      </c>
      <c r="I22" s="53">
        <f t="shared" ref="I22:X22" si="7">SUM(I14:I21)</f>
        <v>45</v>
      </c>
      <c r="J22" s="53">
        <f t="shared" si="7"/>
        <v>0</v>
      </c>
      <c r="K22" s="53">
        <f t="shared" si="7"/>
        <v>56</v>
      </c>
      <c r="L22" s="53">
        <f t="shared" si="7"/>
        <v>20</v>
      </c>
      <c r="M22" s="55">
        <f t="shared" si="7"/>
        <v>13</v>
      </c>
      <c r="N22" s="54">
        <f t="shared" si="7"/>
        <v>40</v>
      </c>
      <c r="O22" s="54">
        <f t="shared" si="7"/>
        <v>0</v>
      </c>
      <c r="P22" s="54">
        <f t="shared" si="7"/>
        <v>64</v>
      </c>
      <c r="Q22" s="54">
        <f t="shared" si="7"/>
        <v>28</v>
      </c>
      <c r="R22" s="56">
        <f t="shared" si="7"/>
        <v>14</v>
      </c>
      <c r="S22" s="76">
        <f t="shared" si="7"/>
        <v>253</v>
      </c>
      <c r="T22" s="89">
        <f t="shared" si="7"/>
        <v>85</v>
      </c>
      <c r="U22" s="89">
        <f t="shared" si="7"/>
        <v>0</v>
      </c>
      <c r="V22" s="89">
        <f t="shared" si="7"/>
        <v>120</v>
      </c>
      <c r="W22" s="89">
        <f t="shared" si="7"/>
        <v>48</v>
      </c>
      <c r="X22" s="90">
        <f t="shared" si="7"/>
        <v>27</v>
      </c>
    </row>
    <row r="23" spans="1:24" ht="24.95" customHeight="1"/>
  </sheetData>
  <mergeCells count="24">
    <mergeCell ref="A13:X13"/>
    <mergeCell ref="A22:C22"/>
    <mergeCell ref="A7:X7"/>
    <mergeCell ref="A8:X8"/>
    <mergeCell ref="A10:A12"/>
    <mergeCell ref="B10:B12"/>
    <mergeCell ref="C10:C12"/>
    <mergeCell ref="D10:M10"/>
    <mergeCell ref="N10:R10"/>
    <mergeCell ref="X10:X12"/>
    <mergeCell ref="D11:G11"/>
    <mergeCell ref="H11:H12"/>
    <mergeCell ref="I11:L11"/>
    <mergeCell ref="M11:M12"/>
    <mergeCell ref="N11:Q11"/>
    <mergeCell ref="R11:R12"/>
    <mergeCell ref="A5:X5"/>
    <mergeCell ref="A6:X6"/>
    <mergeCell ref="T10:W11"/>
    <mergeCell ref="S10:S12"/>
    <mergeCell ref="A1:X1"/>
    <mergeCell ref="A2:X2"/>
    <mergeCell ref="A3:X3"/>
    <mergeCell ref="A4:X4"/>
  </mergeCells>
  <pageMargins left="0.31496062992125984" right="0.51181102362204722" top="0.35433070866141736" bottom="0.35433070866141736" header="0.11811023622047245" footer="0.11811023622047245"/>
  <pageSetup paperSize="9" scale="64" orientation="portrait" r:id="rId1"/>
  <ignoredErrors>
    <ignoredError sqref="I22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3"/>
  <sheetViews>
    <sheetView zoomScaleNormal="100" workbookViewId="0">
      <selection sqref="A1:X4"/>
    </sheetView>
  </sheetViews>
  <sheetFormatPr defaultColWidth="8.75" defaultRowHeight="11.25"/>
  <cols>
    <col min="1" max="1" width="3.625" style="1" customWidth="1"/>
    <col min="2" max="2" width="30.625" style="96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3.5" customHeight="1">
      <c r="A1" s="103" t="s">
        <v>76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13.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13.5" customHeight="1">
      <c r="A3" s="103" t="s">
        <v>74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ht="13.5" customHeight="1">
      <c r="A4" s="103" t="s">
        <v>75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ht="12.75" customHeight="1">
      <c r="A5" s="104" t="s">
        <v>47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</row>
    <row r="6" spans="1:24" ht="12.75" customHeight="1">
      <c r="A6" s="102" t="s">
        <v>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</row>
    <row r="7" spans="1:24" s="58" customFormat="1" ht="15" customHeight="1">
      <c r="A7" s="101" t="s">
        <v>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</row>
    <row r="8" spans="1:24" ht="15" customHeight="1">
      <c r="A8" s="139" t="s">
        <v>64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</row>
    <row r="9" spans="1:24" ht="24" customHeight="1"/>
    <row r="10" spans="1:24" ht="15" customHeight="1">
      <c r="A10" s="106" t="s">
        <v>4</v>
      </c>
      <c r="B10" s="132" t="s">
        <v>5</v>
      </c>
      <c r="C10" s="133" t="s">
        <v>49</v>
      </c>
      <c r="D10" s="134" t="s">
        <v>7</v>
      </c>
      <c r="E10" s="134"/>
      <c r="F10" s="134"/>
      <c r="G10" s="134"/>
      <c r="H10" s="134"/>
      <c r="I10" s="134"/>
      <c r="J10" s="134"/>
      <c r="K10" s="134"/>
      <c r="L10" s="134"/>
      <c r="M10" s="134"/>
      <c r="N10" s="134" t="s">
        <v>8</v>
      </c>
      <c r="O10" s="134"/>
      <c r="P10" s="134"/>
      <c r="Q10" s="134"/>
      <c r="R10" s="134"/>
      <c r="S10" s="128" t="s">
        <v>9</v>
      </c>
      <c r="T10" s="127" t="s">
        <v>10</v>
      </c>
      <c r="U10" s="127"/>
      <c r="V10" s="127"/>
      <c r="W10" s="127"/>
      <c r="X10" s="135" t="s">
        <v>11</v>
      </c>
    </row>
    <row r="11" spans="1:24" ht="15" customHeight="1">
      <c r="A11" s="106"/>
      <c r="B11" s="132"/>
      <c r="C11" s="133"/>
      <c r="D11" s="136" t="s">
        <v>12</v>
      </c>
      <c r="E11" s="136"/>
      <c r="F11" s="136"/>
      <c r="G11" s="136"/>
      <c r="H11" s="137" t="s">
        <v>11</v>
      </c>
      <c r="I11" s="136" t="s">
        <v>13</v>
      </c>
      <c r="J11" s="136"/>
      <c r="K11" s="136"/>
      <c r="L11" s="136"/>
      <c r="M11" s="137" t="s">
        <v>11</v>
      </c>
      <c r="N11" s="138" t="s">
        <v>14</v>
      </c>
      <c r="O11" s="138"/>
      <c r="P11" s="138"/>
      <c r="Q11" s="138"/>
      <c r="R11" s="137" t="s">
        <v>11</v>
      </c>
      <c r="S11" s="128"/>
      <c r="T11" s="127"/>
      <c r="U11" s="127"/>
      <c r="V11" s="127"/>
      <c r="W11" s="127"/>
      <c r="X11" s="135"/>
    </row>
    <row r="12" spans="1:24" ht="20.100000000000001" customHeight="1">
      <c r="A12" s="106"/>
      <c r="B12" s="132"/>
      <c r="C12" s="133"/>
      <c r="D12" s="40" t="s">
        <v>15</v>
      </c>
      <c r="E12" s="40" t="s">
        <v>16</v>
      </c>
      <c r="F12" s="40" t="s">
        <v>17</v>
      </c>
      <c r="G12" s="40" t="s">
        <v>18</v>
      </c>
      <c r="H12" s="137"/>
      <c r="I12" s="40" t="s">
        <v>15</v>
      </c>
      <c r="J12" s="40" t="s">
        <v>16</v>
      </c>
      <c r="K12" s="40" t="s">
        <v>17</v>
      </c>
      <c r="L12" s="40" t="s">
        <v>18</v>
      </c>
      <c r="M12" s="137"/>
      <c r="N12" s="42" t="s">
        <v>15</v>
      </c>
      <c r="O12" s="42" t="s">
        <v>16</v>
      </c>
      <c r="P12" s="42" t="s">
        <v>17</v>
      </c>
      <c r="Q12" s="42" t="s">
        <v>18</v>
      </c>
      <c r="R12" s="137"/>
      <c r="S12" s="128"/>
      <c r="T12" s="66" t="s">
        <v>19</v>
      </c>
      <c r="U12" s="66" t="s">
        <v>16</v>
      </c>
      <c r="V12" s="85" t="s">
        <v>17</v>
      </c>
      <c r="W12" s="85" t="s">
        <v>18</v>
      </c>
      <c r="X12" s="135"/>
    </row>
    <row r="13" spans="1:24" ht="24.95" customHeight="1">
      <c r="A13" s="129" t="s">
        <v>65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spans="1:24" ht="24.95" customHeight="1">
      <c r="A14" s="86">
        <v>1</v>
      </c>
      <c r="B14" s="64" t="s">
        <v>66</v>
      </c>
      <c r="C14" s="65" t="s">
        <v>52</v>
      </c>
      <c r="D14" s="49"/>
      <c r="E14" s="49"/>
      <c r="F14" s="49"/>
      <c r="G14" s="49"/>
      <c r="H14" s="37"/>
      <c r="I14" s="49">
        <v>10</v>
      </c>
      <c r="J14" s="49"/>
      <c r="K14" s="49">
        <v>18</v>
      </c>
      <c r="L14" s="49"/>
      <c r="M14" s="50">
        <v>3</v>
      </c>
      <c r="N14" s="51"/>
      <c r="O14" s="51"/>
      <c r="P14" s="51"/>
      <c r="Q14" s="51"/>
      <c r="R14" s="37"/>
      <c r="S14" s="76">
        <f t="shared" ref="S14" si="0">T14+U14+V14+W14</f>
        <v>28</v>
      </c>
      <c r="T14" s="87">
        <f>D14+I14+N14</f>
        <v>10</v>
      </c>
      <c r="U14" s="87">
        <f t="shared" ref="U14:W14" si="1">E14+J14+O14</f>
        <v>0</v>
      </c>
      <c r="V14" s="87">
        <f t="shared" si="1"/>
        <v>18</v>
      </c>
      <c r="W14" s="87">
        <f t="shared" si="1"/>
        <v>0</v>
      </c>
      <c r="X14" s="79">
        <f>H14+M14+R14</f>
        <v>3</v>
      </c>
    </row>
    <row r="15" spans="1:24" ht="24.95" customHeight="1">
      <c r="A15" s="86">
        <v>2</v>
      </c>
      <c r="B15" s="64" t="s">
        <v>67</v>
      </c>
      <c r="C15" s="65" t="s">
        <v>52</v>
      </c>
      <c r="D15" s="49"/>
      <c r="E15" s="49"/>
      <c r="F15" s="49"/>
      <c r="G15" s="49"/>
      <c r="H15" s="50"/>
      <c r="I15" s="52">
        <v>10</v>
      </c>
      <c r="J15" s="49"/>
      <c r="K15" s="49">
        <v>10</v>
      </c>
      <c r="L15" s="49">
        <v>10</v>
      </c>
      <c r="M15" s="50">
        <v>3</v>
      </c>
      <c r="N15" s="51"/>
      <c r="O15" s="51"/>
      <c r="P15" s="51"/>
      <c r="Q15" s="51"/>
      <c r="R15" s="50"/>
      <c r="S15" s="76">
        <f t="shared" ref="S15:S21" si="2">T15+U15+V15+W15</f>
        <v>30</v>
      </c>
      <c r="T15" s="87">
        <f t="shared" ref="T15:T21" si="3">D15+I15+N15</f>
        <v>10</v>
      </c>
      <c r="U15" s="87">
        <f t="shared" ref="U15:U21" si="4">E15+J15+O15</f>
        <v>0</v>
      </c>
      <c r="V15" s="87">
        <f t="shared" ref="V15:V21" si="5">F15+K15+P15</f>
        <v>10</v>
      </c>
      <c r="W15" s="87">
        <f t="shared" ref="W15:W21" si="6">G15+L15+Q15</f>
        <v>10</v>
      </c>
      <c r="X15" s="79">
        <f t="shared" ref="X15:X21" si="7">H15+M15+R15</f>
        <v>3</v>
      </c>
    </row>
    <row r="16" spans="1:24" ht="24.95" customHeight="1">
      <c r="A16" s="86">
        <v>3</v>
      </c>
      <c r="B16" s="97" t="s">
        <v>68</v>
      </c>
      <c r="C16" s="65" t="s">
        <v>55</v>
      </c>
      <c r="D16" s="49"/>
      <c r="E16" s="49"/>
      <c r="F16" s="49"/>
      <c r="G16" s="49"/>
      <c r="H16" s="50"/>
      <c r="I16" s="52">
        <v>15</v>
      </c>
      <c r="J16" s="49"/>
      <c r="K16" s="49">
        <v>18</v>
      </c>
      <c r="L16" s="49"/>
      <c r="M16" s="50">
        <v>4</v>
      </c>
      <c r="N16" s="51"/>
      <c r="O16" s="51"/>
      <c r="P16" s="51"/>
      <c r="Q16" s="51"/>
      <c r="R16" s="50"/>
      <c r="S16" s="76">
        <f t="shared" si="2"/>
        <v>33</v>
      </c>
      <c r="T16" s="87">
        <f t="shared" si="3"/>
        <v>15</v>
      </c>
      <c r="U16" s="87">
        <f t="shared" si="4"/>
        <v>0</v>
      </c>
      <c r="V16" s="87">
        <f t="shared" si="5"/>
        <v>18</v>
      </c>
      <c r="W16" s="87">
        <f t="shared" si="6"/>
        <v>0</v>
      </c>
      <c r="X16" s="79">
        <f t="shared" si="7"/>
        <v>4</v>
      </c>
    </row>
    <row r="17" spans="1:24" ht="24.95" customHeight="1">
      <c r="A17" s="86">
        <v>4</v>
      </c>
      <c r="B17" s="64" t="s">
        <v>69</v>
      </c>
      <c r="C17" s="65" t="s">
        <v>52</v>
      </c>
      <c r="D17" s="49"/>
      <c r="E17" s="49"/>
      <c r="F17" s="49"/>
      <c r="G17" s="49"/>
      <c r="H17" s="50"/>
      <c r="I17" s="49">
        <v>10</v>
      </c>
      <c r="J17" s="49"/>
      <c r="K17" s="49">
        <v>10</v>
      </c>
      <c r="L17" s="49">
        <v>10</v>
      </c>
      <c r="M17" s="50">
        <v>3</v>
      </c>
      <c r="N17" s="51"/>
      <c r="O17" s="51"/>
      <c r="P17" s="51"/>
      <c r="Q17" s="51"/>
      <c r="R17" s="50"/>
      <c r="S17" s="76">
        <f>T17+U17+V17+W17</f>
        <v>30</v>
      </c>
      <c r="T17" s="87">
        <f>D17+I17+N17</f>
        <v>10</v>
      </c>
      <c r="U17" s="87">
        <f>E17+J17+O17</f>
        <v>0</v>
      </c>
      <c r="V17" s="87">
        <f>F17+K17+P17</f>
        <v>10</v>
      </c>
      <c r="W17" s="87">
        <f>G17+L17+Q17</f>
        <v>10</v>
      </c>
      <c r="X17" s="79">
        <f>H17+M17+R17</f>
        <v>3</v>
      </c>
    </row>
    <row r="18" spans="1:24" ht="24.95" customHeight="1">
      <c r="A18" s="86">
        <v>5</v>
      </c>
      <c r="B18" s="97" t="s">
        <v>70</v>
      </c>
      <c r="C18" s="65" t="s">
        <v>58</v>
      </c>
      <c r="D18" s="49"/>
      <c r="E18" s="49"/>
      <c r="F18" s="49"/>
      <c r="G18" s="49"/>
      <c r="H18" s="50"/>
      <c r="I18" s="49"/>
      <c r="J18" s="49"/>
      <c r="K18" s="49"/>
      <c r="L18" s="49"/>
      <c r="M18" s="50"/>
      <c r="N18" s="51">
        <v>10</v>
      </c>
      <c r="O18" s="51"/>
      <c r="P18" s="51">
        <v>10</v>
      </c>
      <c r="Q18" s="51">
        <v>10</v>
      </c>
      <c r="R18" s="50">
        <v>3</v>
      </c>
      <c r="S18" s="76">
        <f t="shared" si="2"/>
        <v>30</v>
      </c>
      <c r="T18" s="87">
        <f t="shared" si="3"/>
        <v>10</v>
      </c>
      <c r="U18" s="87">
        <f t="shared" si="4"/>
        <v>0</v>
      </c>
      <c r="V18" s="87">
        <f t="shared" si="5"/>
        <v>10</v>
      </c>
      <c r="W18" s="87">
        <f t="shared" si="6"/>
        <v>10</v>
      </c>
      <c r="X18" s="79">
        <f t="shared" si="7"/>
        <v>3</v>
      </c>
    </row>
    <row r="19" spans="1:24" ht="24.95" customHeight="1">
      <c r="A19" s="86">
        <v>6</v>
      </c>
      <c r="B19" s="97" t="s">
        <v>71</v>
      </c>
      <c r="C19" s="65" t="s">
        <v>58</v>
      </c>
      <c r="D19" s="49"/>
      <c r="E19" s="49"/>
      <c r="F19" s="49"/>
      <c r="G19" s="49"/>
      <c r="H19" s="37"/>
      <c r="I19" s="49"/>
      <c r="J19" s="49"/>
      <c r="K19" s="49"/>
      <c r="L19" s="49"/>
      <c r="M19" s="50"/>
      <c r="N19" s="51">
        <v>15</v>
      </c>
      <c r="O19" s="51"/>
      <c r="P19" s="51">
        <v>10</v>
      </c>
      <c r="Q19" s="51"/>
      <c r="R19" s="37">
        <v>3</v>
      </c>
      <c r="S19" s="76">
        <f t="shared" si="2"/>
        <v>25</v>
      </c>
      <c r="T19" s="87">
        <f t="shared" si="3"/>
        <v>15</v>
      </c>
      <c r="U19" s="87">
        <f t="shared" si="4"/>
        <v>0</v>
      </c>
      <c r="V19" s="87">
        <f t="shared" si="5"/>
        <v>10</v>
      </c>
      <c r="W19" s="87">
        <f t="shared" si="6"/>
        <v>0</v>
      </c>
      <c r="X19" s="79">
        <f t="shared" si="7"/>
        <v>3</v>
      </c>
    </row>
    <row r="20" spans="1:24" ht="24.95" customHeight="1">
      <c r="A20" s="86">
        <v>7</v>
      </c>
      <c r="B20" s="96" t="s">
        <v>72</v>
      </c>
      <c r="C20" s="65" t="s">
        <v>58</v>
      </c>
      <c r="D20" s="49"/>
      <c r="E20" s="49"/>
      <c r="F20" s="49"/>
      <c r="G20" s="49"/>
      <c r="H20" s="50"/>
      <c r="I20" s="49"/>
      <c r="J20" s="49"/>
      <c r="K20" s="49"/>
      <c r="L20" s="49"/>
      <c r="M20" s="50"/>
      <c r="N20" s="51">
        <v>10</v>
      </c>
      <c r="O20" s="51"/>
      <c r="P20" s="51">
        <v>18</v>
      </c>
      <c r="Q20" s="51"/>
      <c r="R20" s="37">
        <v>3</v>
      </c>
      <c r="S20" s="76">
        <f t="shared" si="2"/>
        <v>28</v>
      </c>
      <c r="T20" s="87">
        <f t="shared" si="3"/>
        <v>10</v>
      </c>
      <c r="U20" s="87">
        <f t="shared" si="4"/>
        <v>0</v>
      </c>
      <c r="V20" s="87">
        <f t="shared" si="5"/>
        <v>18</v>
      </c>
      <c r="W20" s="87">
        <f t="shared" si="6"/>
        <v>0</v>
      </c>
      <c r="X20" s="79">
        <f t="shared" si="7"/>
        <v>3</v>
      </c>
    </row>
    <row r="21" spans="1:24" ht="24.95" customHeight="1">
      <c r="A21" s="86">
        <v>8</v>
      </c>
      <c r="B21" s="64" t="s">
        <v>73</v>
      </c>
      <c r="C21" s="65" t="s">
        <v>62</v>
      </c>
      <c r="D21" s="49"/>
      <c r="E21" s="49"/>
      <c r="F21" s="49"/>
      <c r="G21" s="49"/>
      <c r="H21" s="37"/>
      <c r="I21" s="49"/>
      <c r="J21" s="49"/>
      <c r="K21" s="49"/>
      <c r="L21" s="49"/>
      <c r="M21" s="50"/>
      <c r="N21" s="51">
        <v>10</v>
      </c>
      <c r="O21" s="51"/>
      <c r="P21" s="51">
        <v>18</v>
      </c>
      <c r="Q21" s="51">
        <v>18</v>
      </c>
      <c r="R21" s="37">
        <v>5</v>
      </c>
      <c r="S21" s="76">
        <f t="shared" si="2"/>
        <v>46</v>
      </c>
      <c r="T21" s="87">
        <f t="shared" si="3"/>
        <v>10</v>
      </c>
      <c r="U21" s="87">
        <f t="shared" si="4"/>
        <v>0</v>
      </c>
      <c r="V21" s="87">
        <f t="shared" si="5"/>
        <v>18</v>
      </c>
      <c r="W21" s="87">
        <f t="shared" si="6"/>
        <v>18</v>
      </c>
      <c r="X21" s="79">
        <f t="shared" si="7"/>
        <v>5</v>
      </c>
    </row>
    <row r="22" spans="1:24" ht="24.95" customHeight="1">
      <c r="A22" s="130" t="s">
        <v>63</v>
      </c>
      <c r="B22" s="130"/>
      <c r="C22" s="130"/>
      <c r="D22" s="82">
        <f>SUM(D14:D20)</f>
        <v>0</v>
      </c>
      <c r="E22" s="82">
        <f>SUM(E14:E20)</f>
        <v>0</v>
      </c>
      <c r="F22" s="82">
        <f>SUM(F14:F20)</f>
        <v>0</v>
      </c>
      <c r="G22" s="82">
        <f>SUM(G14:G20)</f>
        <v>0</v>
      </c>
      <c r="H22" s="99">
        <f>SUM(H14:H20)</f>
        <v>0</v>
      </c>
      <c r="I22" s="53">
        <f>SUM(I14:I21)</f>
        <v>45</v>
      </c>
      <c r="J22" s="53">
        <f t="shared" ref="J22:X22" si="8">SUM(J14:J21)</f>
        <v>0</v>
      </c>
      <c r="K22" s="53">
        <f t="shared" si="8"/>
        <v>56</v>
      </c>
      <c r="L22" s="53">
        <f t="shared" si="8"/>
        <v>20</v>
      </c>
      <c r="M22" s="55">
        <f t="shared" si="8"/>
        <v>13</v>
      </c>
      <c r="N22" s="54">
        <f t="shared" si="8"/>
        <v>45</v>
      </c>
      <c r="O22" s="54">
        <f t="shared" si="8"/>
        <v>0</v>
      </c>
      <c r="P22" s="54">
        <f t="shared" si="8"/>
        <v>56</v>
      </c>
      <c r="Q22" s="54">
        <f t="shared" si="8"/>
        <v>28</v>
      </c>
      <c r="R22" s="56">
        <f t="shared" si="8"/>
        <v>14</v>
      </c>
      <c r="S22" s="76">
        <f t="shared" si="8"/>
        <v>250</v>
      </c>
      <c r="T22" s="89">
        <f t="shared" si="8"/>
        <v>90</v>
      </c>
      <c r="U22" s="89">
        <f t="shared" si="8"/>
        <v>0</v>
      </c>
      <c r="V22" s="89">
        <f t="shared" si="8"/>
        <v>112</v>
      </c>
      <c r="W22" s="89">
        <f t="shared" si="8"/>
        <v>48</v>
      </c>
      <c r="X22" s="90">
        <f t="shared" si="8"/>
        <v>27</v>
      </c>
    </row>
    <row r="23" spans="1:24" ht="14.45" customHeight="1"/>
  </sheetData>
  <mergeCells count="24">
    <mergeCell ref="A22:C22"/>
    <mergeCell ref="D11:G11"/>
    <mergeCell ref="H11:H12"/>
    <mergeCell ref="I11:L11"/>
    <mergeCell ref="M11:M12"/>
    <mergeCell ref="A10:A12"/>
    <mergeCell ref="B10:B12"/>
    <mergeCell ref="C10:C12"/>
    <mergeCell ref="D10:M10"/>
    <mergeCell ref="A13:X13"/>
    <mergeCell ref="S10:S12"/>
    <mergeCell ref="T10:W11"/>
    <mergeCell ref="X10:X12"/>
    <mergeCell ref="N11:Q11"/>
    <mergeCell ref="R11:R12"/>
    <mergeCell ref="N10:R10"/>
    <mergeCell ref="A6:X6"/>
    <mergeCell ref="A7:X7"/>
    <mergeCell ref="A8:X8"/>
    <mergeCell ref="A1:X1"/>
    <mergeCell ref="A2:X2"/>
    <mergeCell ref="A3:X3"/>
    <mergeCell ref="A4:X4"/>
    <mergeCell ref="A5:X5"/>
  </mergeCells>
  <pageMargins left="0.31496062992125984" right="0.31496062992125984" top="0.35433070866141736" bottom="0.35433070866141736" header="0.11811023622047245" footer="0.1181102362204724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NTE</vt:lpstr>
      <vt:lpstr>ZTŚ</vt:lpstr>
      <vt:lpstr>Główny!Obszar_wydruku</vt:lpstr>
      <vt:lpstr>NTE!Obszar_wydruku</vt:lpstr>
      <vt:lpstr>ZTŚ!Obszar_wydruku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2025-10-15T11:17:36Z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