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41-25 US program studiów na kierunku Informatyka I stopień\"/>
    </mc:Choice>
  </mc:AlternateContent>
  <xr:revisionPtr revIDLastSave="0" documentId="13_ncr:1_{1118B222-D6F3-426C-9CBD-41494059CD0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C1 - NTPiSK" sheetId="4" r:id="rId2"/>
    <sheet name="C2 - PiESK" sheetId="3" r:id="rId3"/>
    <sheet name="C3 - SI" sheetId="5" r:id="rId4"/>
    <sheet name="C4 - TA" sheetId="2" r:id="rId5"/>
  </sheets>
  <definedNames>
    <definedName name="_xlnm.Print_Area" localSheetId="1">'C1 - NTPiSK'!$A$1:$AR$38</definedName>
    <definedName name="_xlnm.Print_Area" localSheetId="2">'C2 - PiESK'!$A$1:$AR$35</definedName>
    <definedName name="_xlnm.Print_Area" localSheetId="4">'C4 - TA'!$A$1:$AR$36</definedName>
    <definedName name="_xlnm.Print_Area" localSheetId="0">Główny!$A$1:$AR$54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5" l="1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X30" i="2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M46" i="1" s="1"/>
  <c r="AN30" i="3"/>
  <c r="AO30" i="3"/>
  <c r="AP30" i="3"/>
  <c r="AQ30" i="3"/>
  <c r="AR30" i="3"/>
  <c r="AG46" i="1"/>
  <c r="AB46" i="1"/>
  <c r="AL46" i="1"/>
  <c r="X30" i="3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X30" i="4"/>
  <c r="AO49" i="1"/>
  <c r="AO50" i="1"/>
  <c r="AO51" i="1"/>
  <c r="AM47" i="1"/>
  <c r="AM27" i="1"/>
  <c r="AM13" i="1"/>
  <c r="AO27" i="1"/>
  <c r="AP27" i="1"/>
  <c r="AR27" i="1"/>
  <c r="AN27" i="1"/>
  <c r="AN16" i="5"/>
  <c r="AO16" i="5"/>
  <c r="AP16" i="5"/>
  <c r="AQ16" i="5"/>
  <c r="AR16" i="5"/>
  <c r="AM16" i="5"/>
  <c r="AR15" i="5"/>
  <c r="AQ15" i="5"/>
  <c r="AP15" i="5"/>
  <c r="AO15" i="5"/>
  <c r="AM15" i="5" s="1"/>
  <c r="AN15" i="5"/>
  <c r="AR15" i="2"/>
  <c r="AQ15" i="2"/>
  <c r="AP15" i="2"/>
  <c r="AO15" i="2"/>
  <c r="AM15" i="2" s="1"/>
  <c r="AN15" i="2"/>
  <c r="AR15" i="3"/>
  <c r="AQ15" i="3"/>
  <c r="AP15" i="3"/>
  <c r="AO15" i="3"/>
  <c r="AN15" i="3"/>
  <c r="AM15" i="3"/>
  <c r="AR15" i="4"/>
  <c r="AQ15" i="4"/>
  <c r="AP15" i="4"/>
  <c r="AO15" i="4"/>
  <c r="AN15" i="4"/>
  <c r="AM15" i="4"/>
  <c r="E52" i="1"/>
  <c r="AN14" i="1"/>
  <c r="AR44" i="1"/>
  <c r="AQ44" i="1"/>
  <c r="AP44" i="1"/>
  <c r="AO44" i="1"/>
  <c r="AN44" i="1"/>
  <c r="AR43" i="1"/>
  <c r="AQ43" i="1"/>
  <c r="AP43" i="1"/>
  <c r="AO43" i="1"/>
  <c r="AN43" i="1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R29" i="5"/>
  <c r="AQ29" i="5"/>
  <c r="AP29" i="5"/>
  <c r="AO29" i="5"/>
  <c r="AN29" i="5"/>
  <c r="AR28" i="5"/>
  <c r="AQ28" i="5"/>
  <c r="AP28" i="5"/>
  <c r="AO28" i="5"/>
  <c r="AN28" i="5"/>
  <c r="AR27" i="5"/>
  <c r="AQ27" i="5"/>
  <c r="AP27" i="5"/>
  <c r="AO27" i="5"/>
  <c r="AN27" i="5"/>
  <c r="AR26" i="5"/>
  <c r="AQ26" i="5"/>
  <c r="AP26" i="5"/>
  <c r="AO26" i="5"/>
  <c r="AN26" i="5"/>
  <c r="AR25" i="5"/>
  <c r="AQ25" i="5"/>
  <c r="AP25" i="5"/>
  <c r="AO25" i="5"/>
  <c r="AN25" i="5"/>
  <c r="AR24" i="5"/>
  <c r="AQ24" i="5"/>
  <c r="AP24" i="5"/>
  <c r="AO24" i="5"/>
  <c r="AN24" i="5"/>
  <c r="AR23" i="5"/>
  <c r="AQ23" i="5"/>
  <c r="AP23" i="5"/>
  <c r="AO23" i="5"/>
  <c r="AN23" i="5"/>
  <c r="AR22" i="5"/>
  <c r="AQ22" i="5"/>
  <c r="AP22" i="5"/>
  <c r="AO22" i="5"/>
  <c r="AN22" i="5"/>
  <c r="AR21" i="5"/>
  <c r="AQ21" i="5"/>
  <c r="AP21" i="5"/>
  <c r="AO21" i="5"/>
  <c r="AN21" i="5"/>
  <c r="AM21" i="5" s="1"/>
  <c r="AR20" i="5"/>
  <c r="AQ20" i="5"/>
  <c r="AP20" i="5"/>
  <c r="AO20" i="5"/>
  <c r="AN20" i="5"/>
  <c r="AR19" i="5"/>
  <c r="AQ19" i="5"/>
  <c r="AP19" i="5"/>
  <c r="AO19" i="5"/>
  <c r="AN19" i="5"/>
  <c r="AR18" i="5"/>
  <c r="AQ18" i="5"/>
  <c r="AP18" i="5"/>
  <c r="AO18" i="5"/>
  <c r="AN18" i="5"/>
  <c r="AR17" i="5"/>
  <c r="AQ17" i="5"/>
  <c r="AP17" i="5"/>
  <c r="AO17" i="5"/>
  <c r="AN17" i="5"/>
  <c r="AR24" i="3"/>
  <c r="AN24" i="3"/>
  <c r="AO24" i="3"/>
  <c r="AP24" i="3"/>
  <c r="AQ24" i="3"/>
  <c r="AR46" i="1" l="1"/>
  <c r="AM44" i="1"/>
  <c r="AM43" i="1"/>
  <c r="AM19" i="5"/>
  <c r="AM25" i="5"/>
  <c r="AM27" i="5"/>
  <c r="AM23" i="5"/>
  <c r="AM24" i="5"/>
  <c r="AM26" i="5"/>
  <c r="AM18" i="5"/>
  <c r="AM29" i="5"/>
  <c r="AM20" i="5"/>
  <c r="AM22" i="5"/>
  <c r="AM28" i="5"/>
  <c r="AM17" i="5"/>
  <c r="AQ16" i="3"/>
  <c r="AN20" i="2"/>
  <c r="AO20" i="2"/>
  <c r="AP20" i="2"/>
  <c r="AQ20" i="2"/>
  <c r="AR20" i="2"/>
  <c r="AQ18" i="3"/>
  <c r="AM20" i="2" l="1"/>
  <c r="AN22" i="1"/>
  <c r="AO22" i="1"/>
  <c r="AP22" i="1"/>
  <c r="AQ22" i="1"/>
  <c r="AR22" i="1"/>
  <c r="X46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3" i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AN26" i="1"/>
  <c r="AO26" i="1"/>
  <c r="AP26" i="1"/>
  <c r="AQ26" i="1"/>
  <c r="AR26" i="1"/>
  <c r="Z46" i="1"/>
  <c r="AM24" i="3"/>
  <c r="AN17" i="3"/>
  <c r="AO17" i="3"/>
  <c r="AP17" i="3"/>
  <c r="AQ17" i="3"/>
  <c r="AR17" i="3"/>
  <c r="AR29" i="4"/>
  <c r="AQ29" i="4"/>
  <c r="AP29" i="4"/>
  <c r="AO29" i="4"/>
  <c r="AN29" i="4"/>
  <c r="AR24" i="4"/>
  <c r="AQ24" i="4"/>
  <c r="AP24" i="4"/>
  <c r="AO24" i="4"/>
  <c r="AN24" i="4"/>
  <c r="AR19" i="4"/>
  <c r="AQ19" i="4"/>
  <c r="AP19" i="4"/>
  <c r="AO19" i="4"/>
  <c r="AN19" i="4"/>
  <c r="AR20" i="4"/>
  <c r="AQ20" i="4"/>
  <c r="AP20" i="4"/>
  <c r="AO20" i="4"/>
  <c r="AN20" i="4"/>
  <c r="AR25" i="4"/>
  <c r="AQ25" i="4"/>
  <c r="AP25" i="4"/>
  <c r="AO25" i="4"/>
  <c r="AN25" i="4"/>
  <c r="AR23" i="4"/>
  <c r="AQ23" i="4"/>
  <c r="AP23" i="4"/>
  <c r="AO23" i="4"/>
  <c r="AN23" i="4"/>
  <c r="AN28" i="2"/>
  <c r="AO28" i="2"/>
  <c r="AP28" i="2"/>
  <c r="AQ28" i="2"/>
  <c r="AR28" i="2"/>
  <c r="AN13" i="1" l="1"/>
  <c r="AM29" i="4"/>
  <c r="AM22" i="1"/>
  <c r="AM24" i="4"/>
  <c r="AM28" i="2"/>
  <c r="AM17" i="3"/>
  <c r="AM25" i="4"/>
  <c r="AM23" i="4"/>
  <c r="AM20" i="4"/>
  <c r="AM1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2" i="4"/>
  <c r="AQ22" i="4"/>
  <c r="AP22" i="4"/>
  <c r="AO22" i="4"/>
  <c r="AN22" i="4"/>
  <c r="AR21" i="4"/>
  <c r="AQ21" i="4"/>
  <c r="AP21" i="4"/>
  <c r="AO21" i="4"/>
  <c r="AN21" i="4"/>
  <c r="AR17" i="4"/>
  <c r="AQ17" i="4"/>
  <c r="AP17" i="4"/>
  <c r="AO17" i="4"/>
  <c r="AN17" i="4"/>
  <c r="AR16" i="4"/>
  <c r="AQ16" i="4"/>
  <c r="AP16" i="4"/>
  <c r="AO16" i="4"/>
  <c r="AN16" i="4"/>
  <c r="AR18" i="4"/>
  <c r="AQ18" i="4"/>
  <c r="AP18" i="4"/>
  <c r="AO18" i="4"/>
  <c r="AN18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AN22" i="3"/>
  <c r="AO22" i="3"/>
  <c r="AP22" i="3"/>
  <c r="AQ22" i="3"/>
  <c r="AR22" i="3"/>
  <c r="AM28" i="4" l="1"/>
  <c r="AM16" i="4"/>
  <c r="AM21" i="4"/>
  <c r="AM27" i="4"/>
  <c r="AM26" i="4"/>
  <c r="AM18" i="4"/>
  <c r="AM22" i="4"/>
  <c r="AM17" i="4"/>
  <c r="AM22" i="3"/>
  <c r="AN23" i="2" l="1"/>
  <c r="AO23" i="2"/>
  <c r="AP23" i="2"/>
  <c r="AQ23" i="2"/>
  <c r="AR23" i="2"/>
  <c r="AN18" i="3"/>
  <c r="AO18" i="3"/>
  <c r="AP18" i="3"/>
  <c r="AR18" i="3"/>
  <c r="AN39" i="1"/>
  <c r="AO39" i="1"/>
  <c r="AP39" i="1"/>
  <c r="AQ39" i="1"/>
  <c r="AR39" i="1"/>
  <c r="AN35" i="1"/>
  <c r="AO35" i="1"/>
  <c r="AP35" i="1"/>
  <c r="AQ35" i="1"/>
  <c r="AR35" i="1"/>
  <c r="AN16" i="3"/>
  <c r="AO16" i="3"/>
  <c r="AP16" i="3"/>
  <c r="AR16" i="3"/>
  <c r="AN20" i="3"/>
  <c r="AO20" i="3"/>
  <c r="AP20" i="3"/>
  <c r="AQ20" i="3"/>
  <c r="AR20" i="3"/>
  <c r="AN19" i="3"/>
  <c r="AO19" i="3"/>
  <c r="AP19" i="3"/>
  <c r="AQ19" i="3"/>
  <c r="AR19" i="3"/>
  <c r="AN21" i="3"/>
  <c r="AO21" i="3"/>
  <c r="AP21" i="3"/>
  <c r="AQ21" i="3"/>
  <c r="AR21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42" i="1"/>
  <c r="AO42" i="1"/>
  <c r="AP42" i="1"/>
  <c r="AQ42" i="1"/>
  <c r="AR42" i="1"/>
  <c r="AN29" i="1"/>
  <c r="AO29" i="1"/>
  <c r="AP29" i="1"/>
  <c r="AQ29" i="1"/>
  <c r="AR29" i="1"/>
  <c r="AN32" i="1"/>
  <c r="AO32" i="1"/>
  <c r="AP32" i="1"/>
  <c r="AQ32" i="1"/>
  <c r="AR32" i="1"/>
  <c r="AN30" i="1"/>
  <c r="AO30" i="1"/>
  <c r="AP30" i="1"/>
  <c r="AQ30" i="1"/>
  <c r="AR30" i="1"/>
  <c r="AN31" i="1"/>
  <c r="AO31" i="1"/>
  <c r="AP31" i="1"/>
  <c r="AQ31" i="1"/>
  <c r="AR31" i="1"/>
  <c r="AN33" i="1"/>
  <c r="AO33" i="1"/>
  <c r="AP33" i="1"/>
  <c r="AQ33" i="1"/>
  <c r="AR33" i="1"/>
  <c r="AN38" i="1"/>
  <c r="AO38" i="1"/>
  <c r="AP38" i="1"/>
  <c r="AQ38" i="1"/>
  <c r="AR38" i="1"/>
  <c r="AN34" i="1"/>
  <c r="AO34" i="1"/>
  <c r="AP34" i="1"/>
  <c r="AQ34" i="1"/>
  <c r="AR34" i="1"/>
  <c r="AN37" i="1"/>
  <c r="AO37" i="1"/>
  <c r="AP37" i="1"/>
  <c r="AQ37" i="1"/>
  <c r="AR37" i="1"/>
  <c r="AN36" i="1"/>
  <c r="AO36" i="1"/>
  <c r="AP36" i="1"/>
  <c r="AQ36" i="1"/>
  <c r="AR36" i="1"/>
  <c r="AN29" i="3"/>
  <c r="AO29" i="3"/>
  <c r="AP29" i="3"/>
  <c r="AQ29" i="3"/>
  <c r="AR29" i="3"/>
  <c r="D30" i="3"/>
  <c r="E30" i="3"/>
  <c r="F30" i="3"/>
  <c r="G30" i="3"/>
  <c r="H30" i="3"/>
  <c r="I30" i="3"/>
  <c r="J30" i="3"/>
  <c r="K30" i="3"/>
  <c r="L30" i="3"/>
  <c r="M30" i="3"/>
  <c r="N30" i="3"/>
  <c r="N46" i="1" s="1"/>
  <c r="O30" i="3"/>
  <c r="O46" i="1" s="1"/>
  <c r="P30" i="3"/>
  <c r="P46" i="1" s="1"/>
  <c r="Q30" i="3"/>
  <c r="Q46" i="1" s="1"/>
  <c r="R30" i="3"/>
  <c r="R46" i="1" s="1"/>
  <c r="S30" i="3"/>
  <c r="S46" i="1" s="1"/>
  <c r="T30" i="3"/>
  <c r="T46" i="1" s="1"/>
  <c r="U30" i="3"/>
  <c r="U46" i="1" s="1"/>
  <c r="V30" i="3"/>
  <c r="V46" i="1" s="1"/>
  <c r="W30" i="3"/>
  <c r="W46" i="1" s="1"/>
  <c r="Y46" i="1"/>
  <c r="AA46" i="1"/>
  <c r="AC46" i="1"/>
  <c r="AN46" i="1" s="1"/>
  <c r="AN45" i="1" s="1"/>
  <c r="AD46" i="1"/>
  <c r="AE46" i="1"/>
  <c r="AF46" i="1"/>
  <c r="AH46" i="1"/>
  <c r="AI46" i="1"/>
  <c r="AJ46" i="1"/>
  <c r="AK46" i="1"/>
  <c r="AN40" i="1"/>
  <c r="AO40" i="1"/>
  <c r="AP40" i="1"/>
  <c r="AQ40" i="1"/>
  <c r="AR40" i="1"/>
  <c r="AN17" i="2"/>
  <c r="AO17" i="2"/>
  <c r="AP17" i="2"/>
  <c r="AQ17" i="2"/>
  <c r="AR17" i="2"/>
  <c r="AN24" i="2"/>
  <c r="AO24" i="2"/>
  <c r="AP24" i="2"/>
  <c r="AQ24" i="2"/>
  <c r="AR24" i="2"/>
  <c r="AN16" i="2"/>
  <c r="AO16" i="2"/>
  <c r="AP16" i="2"/>
  <c r="AQ16" i="2"/>
  <c r="AR16" i="2"/>
  <c r="AN22" i="2"/>
  <c r="AO22" i="2"/>
  <c r="AP22" i="2"/>
  <c r="AQ22" i="2"/>
  <c r="AR22" i="2"/>
  <c r="AN26" i="2"/>
  <c r="AO26" i="2"/>
  <c r="AP26" i="2"/>
  <c r="AQ26" i="2"/>
  <c r="AR26" i="2"/>
  <c r="AN21" i="2"/>
  <c r="AO21" i="2"/>
  <c r="AP21" i="2"/>
  <c r="AQ21" i="2"/>
  <c r="AR21" i="2"/>
  <c r="AN25" i="2"/>
  <c r="AO25" i="2"/>
  <c r="AP25" i="2"/>
  <c r="AQ25" i="2"/>
  <c r="AR25" i="2"/>
  <c r="AN27" i="2"/>
  <c r="AO27" i="2"/>
  <c r="AP27" i="2"/>
  <c r="AQ27" i="2"/>
  <c r="AR27" i="2"/>
  <c r="AN19" i="2"/>
  <c r="AO19" i="2"/>
  <c r="AP19" i="2"/>
  <c r="AQ19" i="2"/>
  <c r="AR19" i="2"/>
  <c r="AN29" i="2"/>
  <c r="AO29" i="2"/>
  <c r="AP29" i="2"/>
  <c r="AQ29" i="2"/>
  <c r="AR29" i="2"/>
  <c r="AM17" i="2" l="1"/>
  <c r="AM18" i="3"/>
  <c r="AM35" i="1"/>
  <c r="AM23" i="2"/>
  <c r="AM39" i="1"/>
  <c r="AM17" i="1"/>
  <c r="AM23" i="1"/>
  <c r="AM25" i="1"/>
  <c r="AM21" i="1"/>
  <c r="AM15" i="1"/>
  <c r="AM19" i="1"/>
  <c r="AM16" i="1"/>
  <c r="AM18" i="1"/>
  <c r="AM26" i="1"/>
  <c r="AM24" i="1"/>
  <c r="AM20" i="1"/>
  <c r="AM20" i="3"/>
  <c r="AM26" i="3"/>
  <c r="AM19" i="3"/>
  <c r="AM27" i="3"/>
  <c r="AM16" i="3"/>
  <c r="AM23" i="3"/>
  <c r="AM21" i="3"/>
  <c r="AM28" i="3"/>
  <c r="AM25" i="3"/>
  <c r="AM42" i="1"/>
  <c r="AM37" i="1"/>
  <c r="AM34" i="1"/>
  <c r="AM31" i="1"/>
  <c r="AM36" i="1"/>
  <c r="AM33" i="1"/>
  <c r="AM32" i="1"/>
  <c r="AM29" i="1"/>
  <c r="AM30" i="1"/>
  <c r="AM38" i="1"/>
  <c r="AM29" i="3"/>
  <c r="AM40" i="1"/>
  <c r="AM22" i="2"/>
  <c r="AM16" i="2"/>
  <c r="AM21" i="2"/>
  <c r="AM27" i="2"/>
  <c r="AM24" i="2"/>
  <c r="AM26" i="2"/>
  <c r="AM25" i="2"/>
  <c r="AM29" i="2"/>
  <c r="AM19" i="2"/>
  <c r="AM45" i="1" l="1"/>
  <c r="AR18" i="2"/>
  <c r="AQ18" i="2"/>
  <c r="AP18" i="2"/>
  <c r="AO18" i="2"/>
  <c r="AN18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Q51" i="1"/>
  <c r="AP51" i="1"/>
  <c r="AQ50" i="1"/>
  <c r="AP50" i="1"/>
  <c r="AQ49" i="1"/>
  <c r="AP49" i="1"/>
  <c r="AR48" i="1"/>
  <c r="AR47" i="1" s="1"/>
  <c r="AQ48" i="1"/>
  <c r="AP48" i="1"/>
  <c r="AO48" i="1"/>
  <c r="AN48" i="1"/>
  <c r="AR14" i="1"/>
  <c r="AR13" i="1" s="1"/>
  <c r="AQ14" i="1"/>
  <c r="AQ13" i="1" s="1"/>
  <c r="AP14" i="1"/>
  <c r="AP13" i="1" s="1"/>
  <c r="AO14" i="1"/>
  <c r="AO13" i="1" l="1"/>
  <c r="AM14" i="1"/>
  <c r="AO46" i="1"/>
  <c r="AO45" i="1" s="1"/>
  <c r="AM18" i="2"/>
  <c r="AP46" i="1"/>
  <c r="AP45" i="1" s="1"/>
  <c r="AQ46" i="1"/>
  <c r="AQ45" i="1" s="1"/>
  <c r="AR45" i="1"/>
  <c r="AR52" i="1" s="1"/>
  <c r="AM48" i="1"/>
  <c r="AM52" i="1" s="1"/>
  <c r="L52" i="1" l="1"/>
  <c r="K52" i="1"/>
  <c r="J52" i="1"/>
  <c r="I52" i="1"/>
  <c r="F52" i="1"/>
  <c r="G52" i="1"/>
  <c r="D52" i="1" l="1"/>
  <c r="D53" i="1" s="1"/>
  <c r="AN28" i="1" l="1"/>
  <c r="AO28" i="1"/>
  <c r="AP28" i="1"/>
  <c r="AQ28" i="1"/>
  <c r="AR28" i="1"/>
  <c r="AN41" i="1"/>
  <c r="AO41" i="1"/>
  <c r="AP41" i="1"/>
  <c r="AQ41" i="1"/>
  <c r="AQ27" i="1" s="1"/>
  <c r="AR41" i="1"/>
  <c r="AM28" i="1" l="1"/>
  <c r="AM41" i="1"/>
  <c r="H52" i="1" l="1"/>
  <c r="AI52" i="1"/>
  <c r="AH52" i="1"/>
  <c r="AF52" i="1"/>
  <c r="AE52" i="1"/>
  <c r="AD52" i="1"/>
  <c r="AC52" i="1"/>
  <c r="AA52" i="1"/>
  <c r="Z52" i="1"/>
  <c r="Y52" i="1"/>
  <c r="X52" i="1"/>
  <c r="V52" i="1"/>
  <c r="U52" i="1"/>
  <c r="T52" i="1"/>
  <c r="S52" i="1"/>
  <c r="Q52" i="1"/>
  <c r="P52" i="1"/>
  <c r="O52" i="1"/>
  <c r="AJ52" i="1" l="1"/>
  <c r="AK52" i="1"/>
  <c r="W52" i="1"/>
  <c r="R52" i="1"/>
  <c r="AR54" i="1"/>
  <c r="AN47" i="1"/>
  <c r="AQ47" i="1"/>
  <c r="M52" i="1"/>
  <c r="M54" i="1" s="1"/>
  <c r="AO47" i="1"/>
  <c r="AB52" i="1"/>
  <c r="I53" i="1"/>
  <c r="AG52" i="1"/>
  <c r="AL52" i="1"/>
  <c r="AL54" i="1" s="1"/>
  <c r="AP47" i="1"/>
  <c r="W54" i="1" l="1"/>
  <c r="AG54" i="1"/>
  <c r="AP52" i="1"/>
  <c r="AO52" i="1"/>
  <c r="S53" i="1"/>
  <c r="AR53" i="1"/>
  <c r="AC53" i="1"/>
  <c r="X53" i="1"/>
  <c r="AN52" i="1"/>
  <c r="D54" i="1"/>
  <c r="AQ52" i="1" l="1"/>
  <c r="AH53" i="1"/>
  <c r="AH54" i="1" s="1"/>
  <c r="X54" i="1"/>
  <c r="AM53" i="1" l="1"/>
  <c r="N52" i="1"/>
  <c r="N53" i="1" s="1"/>
  <c r="N54" i="1" s="1"/>
</calcChain>
</file>

<file path=xl/sharedStrings.xml><?xml version="1.0" encoding="utf-8"?>
<sst xmlns="http://schemas.openxmlformats.org/spreadsheetml/2006/main" count="526" uniqueCount="162">
  <si>
    <t xml:space="preserve">do Programu studiów na kierunku informatyka - studia pierwszego stopnia o profilu praktycznym, </t>
  </si>
  <si>
    <t>obowiązuje I rok od r.a. 2025/2026</t>
  </si>
  <si>
    <t xml:space="preserve">PLAN  STUDIÓW  NIESTACJONARNYCH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</si>
  <si>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</si>
  <si>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</si>
  <si>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</si>
  <si>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</si>
  <si>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</si>
  <si>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</si>
  <si>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</si>
  <si>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</si>
  <si>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</si>
  <si>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</si>
  <si>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</si>
  <si>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</si>
  <si>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</si>
  <si>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</si>
  <si>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</si>
  <si>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</si>
  <si>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</si>
  <si>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</si>
  <si>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</si>
  <si>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</si>
  <si>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</si>
  <si>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</si>
  <si>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</si>
  <si>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</si>
  <si>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</si>
  <si>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</si>
  <si>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</si>
  <si>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</si>
  <si>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</si>
  <si>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</si>
  <si>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</si>
  <si>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</si>
  <si>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Podstawy matematyki</t>
  </si>
  <si>
    <t>Podstawy kreatywności</t>
  </si>
  <si>
    <t>Fizyka</t>
  </si>
  <si>
    <t>E I</t>
  </si>
  <si>
    <t>Podstawy ekonomii dla inżynierów</t>
  </si>
  <si>
    <t>z. o. II</t>
  </si>
  <si>
    <t>Podstawy obliczeń inżynierskich</t>
  </si>
  <si>
    <t>Komunikacja interpersonalna</t>
  </si>
  <si>
    <t>z.o. II</t>
  </si>
  <si>
    <t>Wstęp do analizy matematycznej</t>
  </si>
  <si>
    <t>Metody probabilistyczne i statystyka</t>
  </si>
  <si>
    <t>z. o. IV</t>
  </si>
  <si>
    <t>Język obcy dla inżynierów</t>
  </si>
  <si>
    <t>Ochrona własności intelektualnych</t>
  </si>
  <si>
    <t>B. Przedmioty kierunkowe</t>
  </si>
  <si>
    <t>Architektura komputerów</t>
  </si>
  <si>
    <t>Algorytmy i struktury danych</t>
  </si>
  <si>
    <t>Wprowadzenie do sieci komputerowych</t>
  </si>
  <si>
    <t>Podstawy programowania</t>
  </si>
  <si>
    <t>Wprowadzenie do elektrotechniki</t>
  </si>
  <si>
    <t>E II</t>
  </si>
  <si>
    <t>Systemy operacyjne</t>
  </si>
  <si>
    <t>Trasowanie, przełączanie i łączność bezprzewodowa</t>
  </si>
  <si>
    <t>Komputerowe wspomaganie projektowania</t>
  </si>
  <si>
    <t>Grafika komputerowa i media cyfrowe</t>
  </si>
  <si>
    <t>z. o. III</t>
  </si>
  <si>
    <t>Programowanie obiektowe</t>
  </si>
  <si>
    <t>Wprowadzenie do baz danych</t>
  </si>
  <si>
    <t>Programowanie internetowe</t>
  </si>
  <si>
    <t>Sieci programowalne i konteneryzacja</t>
  </si>
  <si>
    <t>Elementy sztucznej inteligencji</t>
  </si>
  <si>
    <t>E IV</t>
  </si>
  <si>
    <t>Internet Rzeczy</t>
  </si>
  <si>
    <t>Systemy satelitarne</t>
  </si>
  <si>
    <t>z. o. VI</t>
  </si>
  <si>
    <t>Zarządzanie projektami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</si>
  <si>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</si>
  <si>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</si>
  <si>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</si>
  <si>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</si>
  <si>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</si>
  <si>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</si>
  <si>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</si>
  <si>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</si>
  <si>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</si>
  <si>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</si>
  <si>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</si>
  <si>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</si>
  <si>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Nowoczesne technologie programowania i sieci komputerowych</t>
  </si>
  <si>
    <t>Forma zalicz.</t>
  </si>
  <si>
    <t>7 sem.</t>
  </si>
  <si>
    <t>C. 1. Moduł obieralny: Nowoczesne technologie programowania i sieci komputerowych</t>
  </si>
  <si>
    <t>Programowanie w językach skryptowych</t>
  </si>
  <si>
    <t>z. o. V</t>
  </si>
  <si>
    <t>Konfiguracja usług sieciowych</t>
  </si>
  <si>
    <t>Technologie zabezpieczeń sieci</t>
  </si>
  <si>
    <t>Infrastruktura korporacyjna, bezpieczeństwo i automatyzacja</t>
  </si>
  <si>
    <t>E.V</t>
  </si>
  <si>
    <t>Inteligencja maszynowa i zarządzanie wiedzą</t>
  </si>
  <si>
    <t>z. o. V, E.VI</t>
  </si>
  <si>
    <t>Nowoczesne aplikacje internetowe</t>
  </si>
  <si>
    <t>Mechanizmy hurtowni danych</t>
  </si>
  <si>
    <t>Strategie administrowania usługami w chmurze</t>
  </si>
  <si>
    <t>Windows dla środowisk serwerowych</t>
  </si>
  <si>
    <t>Innowacyjne techniki programistyczne</t>
  </si>
  <si>
    <t>z. o. VI, E VII</t>
  </si>
  <si>
    <t>Modelowanie danych w systemach NoSQL</t>
  </si>
  <si>
    <t>z. o. VII</t>
  </si>
  <si>
    <t>Systemy serwerowe</t>
  </si>
  <si>
    <t>Programowanie baz danych</t>
  </si>
  <si>
    <t>E VII</t>
  </si>
  <si>
    <t>Inżynieria sieci programowalnych</t>
  </si>
  <si>
    <t>Projekt zespołowy</t>
  </si>
  <si>
    <t xml:space="preserve">Razem liczba godzin </t>
  </si>
  <si>
    <t>Moduł obieralny: Projektowanie i eksploatacja sieci komputerowych</t>
  </si>
  <si>
    <t>C.2. Moduł obieralny: PROJEKTOWANIE I EKSPLOATACJA SIECI KOMPUTEROWYCH</t>
  </si>
  <si>
    <t>Programowanie urządzeń sieciowych</t>
  </si>
  <si>
    <t>Montaż i instalacja sieci LAN</t>
  </si>
  <si>
    <t>Konfigurowanie usług sieci komputerowych</t>
  </si>
  <si>
    <t>Sieci korporacyjne i automatyzacja</t>
  </si>
  <si>
    <t>Projektowanie sieci hierarchicznych</t>
  </si>
  <si>
    <t>Etyczny haker</t>
  </si>
  <si>
    <t>Serwerowe systemy Windows</t>
  </si>
  <si>
    <t>Komputerowe sieci przemysłowe</t>
  </si>
  <si>
    <t>Technologie Komunikacji Bezprzewodowej</t>
  </si>
  <si>
    <t>Bezpieczeństwo sieci komputerowych</t>
  </si>
  <si>
    <t>Kontrola i audyt zasobów informatycznych</t>
  </si>
  <si>
    <t>Serwerowe systemy Linux/Unix</t>
  </si>
  <si>
    <t>Administrowanie usługami w chmurze</t>
  </si>
  <si>
    <t>Wirtualne sieci prywatne</t>
  </si>
  <si>
    <t>Zarządzanie ruchem w sieciach komputerowych</t>
  </si>
  <si>
    <t>Moduł obieralny: Tworzenie aplikacji</t>
  </si>
  <si>
    <t xml:space="preserve">C. 3. Moduł obieralny: TWORZENIE APLIKACJI </t>
  </si>
  <si>
    <t>Programowanie w jezyku Python</t>
  </si>
  <si>
    <t>Tworzenie wizualizacji aplikacji</t>
  </si>
  <si>
    <t>Projektowanie relacyjnych baz danych</t>
  </si>
  <si>
    <t>Sztuczna inteligencja i inżynieria wiedzy</t>
  </si>
  <si>
    <t>Analiza i modelowanie systemów informatycznych</t>
  </si>
  <si>
    <t>Zaawansowane aplikacje internetowe</t>
  </si>
  <si>
    <t>Programowanie urzadzeń mobilnych</t>
  </si>
  <si>
    <t>Podstawy hurtowni danych</t>
  </si>
  <si>
    <t>Systemy klasy ERP</t>
  </si>
  <si>
    <t>Programowanie bezzałogowych statków powietrznych</t>
  </si>
  <si>
    <t>Nierelacyjne bazy danych</t>
  </si>
  <si>
    <t>Programowanie serwerów baz danych</t>
  </si>
  <si>
    <t>Nowoczesne techniki programowania</t>
  </si>
  <si>
    <t>Projekt zespołowy z tworzenia aplikacji</t>
  </si>
  <si>
    <t>Moduł obieralny: Sztuczna inteligencja</t>
  </si>
  <si>
    <t>C. 4. Moduł obieralny: SZTUCZNA INTELIGENCJA</t>
  </si>
  <si>
    <t>Wprowadzenie do uczenia maszynowego i modeli predykcyjnych</t>
  </si>
  <si>
    <t xml:space="preserve">Wizja komputerowa i rozpoznawanie obrazów </t>
  </si>
  <si>
    <t>Przetwarzanie języka naturalnego</t>
  </si>
  <si>
    <t>Uczenie przez wzmacnianie</t>
  </si>
  <si>
    <t>Projektowanie architektury inteligentnych systemów</t>
  </si>
  <si>
    <t>Metody i techniki eksploracji danych</t>
  </si>
  <si>
    <t>Zaawansowane metody przetwarzania danych w systemach IoT</t>
  </si>
  <si>
    <t>Systemy rekomendacyjne i personalizacja</t>
  </si>
  <si>
    <t>Symulacje i środowiska AI</t>
  </si>
  <si>
    <t>Analiza pochodzenia treści generowanej przez AI</t>
  </si>
  <si>
    <t>Wyjaśnialność i interpretowalność modeli AI</t>
  </si>
  <si>
    <t>Bioinspirowane metody sztucznej inteligencji</t>
  </si>
  <si>
    <t>AI w zastosowaniach przemysłowych i biznesowych</t>
  </si>
  <si>
    <t>Zarządzanie cyklem życia modelu AI</t>
  </si>
  <si>
    <t>stanowiącego załącznik do Uchwały nr 41/000/2025 Senatu AJP</t>
  </si>
  <si>
    <t>z dnia 24 czerwca 2025 r.</t>
  </si>
  <si>
    <t>Załącznik nr 2</t>
  </si>
  <si>
    <t>Metodyka wytwarzania oprogramowania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</si>
</sst>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.5"/>
      <name val="Arial"/>
      <family val="2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7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i/>
      <sz val="6"/>
      <color rgb="FFFF0000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i/>
      <sz val="5"/>
      <name val="Arial"/>
      <family val="2"/>
    </font>
    <font>
      <b/>
      <sz val="6"/>
      <name val="Arial"/>
      <family val="2"/>
    </font>
    <font>
      <sz val="7.5"/>
      <color indexed="8"/>
      <name val="Arial"/>
      <family val="2"/>
    </font>
    <font>
      <i/>
      <sz val="8"/>
      <color rgb="FFFF0000"/>
      <name val="Arial"/>
      <family val="2"/>
    </font>
    <font>
      <i/>
      <sz val="7"/>
      <name val="Arial"/>
      <family val="2"/>
    </font>
    <font>
      <b/>
      <i/>
      <sz val="7"/>
      <color rgb="FFFF0000"/>
      <name val="Arial"/>
      <family val="2"/>
    </font>
    <font>
      <sz val="8"/>
      <color rgb="FFFF0000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i/>
      <sz val="6"/>
      <name val="Arial"/>
      <family val="2"/>
    </font>
    <font>
      <i/>
      <sz val="6"/>
      <color rgb="FFFF0000"/>
      <name val="Arial"/>
      <family val="2"/>
    </font>
    <font>
      <b/>
      <sz val="5"/>
      <name val="Arial"/>
      <family val="2"/>
    </font>
    <font>
      <sz val="7"/>
      <color rgb="FF0D0D0D"/>
      <name val="Arial"/>
      <family val="2"/>
    </font>
    <font>
      <sz val="7.5"/>
      <color rgb="FF0D0D0D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7"/>
      <name val="Arial"/>
      <family val="2"/>
      <charset val="238"/>
    </font>
    <font>
      <sz val="7.5"/>
      <name val="Arial"/>
      <family val="2"/>
      <charset val="238"/>
    </font>
    <font>
      <sz val="7.5"/>
      <color rgb="FFFF0000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7"/>
      <color rgb="FFFF0000"/>
      <name val="Arial"/>
      <family val="2"/>
    </font>
    <font>
      <sz val="11"/>
      <color rgb="FFFF0000"/>
      <name val="Arial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7.5"/>
      <color rgb="FF000000"/>
      <name val="Arial"/>
      <family val="2"/>
      <charset val="238"/>
    </font>
    <font>
      <sz val="7.5"/>
      <color rgb="FF000000"/>
      <name val="Arial "/>
      <charset val="238"/>
    </font>
    <font>
      <i/>
      <sz val="8"/>
      <color theme="1"/>
      <name val="Arial"/>
      <family val="2"/>
    </font>
    <font>
      <b/>
      <sz val="8"/>
      <color rgb="FF000000"/>
      <name val="Arial"/>
      <family val="2"/>
    </font>
    <font>
      <i/>
      <sz val="7"/>
      <color rgb="FF000000"/>
      <name val="Arial"/>
      <family val="2"/>
    </font>
    <font>
      <b/>
      <sz val="8"/>
      <color rgb="FF0D0D0D"/>
      <name val="Arial"/>
      <family val="2"/>
    </font>
    <font>
      <sz val="7.5"/>
      <color rgb="FF000000"/>
      <name val="Arial"/>
      <family val="2"/>
    </font>
    <font>
      <sz val="7.5"/>
      <color theme="1" tint="4.9989318521683403E-2"/>
      <name val="Arial"/>
      <family val="2"/>
    </font>
    <font>
      <b/>
      <sz val="10"/>
      <color rgb="FF0D0D0D"/>
      <name val="Arial"/>
      <family val="2"/>
    </font>
    <font>
      <sz val="11"/>
      <color rgb="FF0D0D0D"/>
      <name val="Arial"/>
      <family val="2"/>
    </font>
    <font>
      <b/>
      <u/>
      <sz val="10"/>
      <color rgb="FF0D0D0D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b/>
      <sz val="8"/>
      <color rgb="FF0D0D0D"/>
      <name val="Arial"/>
      <family val="2"/>
    </font>
    <font>
      <b/>
      <i/>
      <sz val="7"/>
      <color rgb="FFFF0000"/>
      <name val="Arial"/>
      <family val="2"/>
    </font>
    <font>
      <i/>
      <sz val="8"/>
      <name val="Arial"/>
      <family val="2"/>
    </font>
    <font>
      <i/>
      <sz val="8"/>
      <color rgb="FF0D0D0D"/>
      <name val="Arial"/>
      <family val="2"/>
    </font>
    <font>
      <i/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/>
    <xf numFmtId="1" fontId="10" fillId="2" borderId="3" xfId="0" applyNumberFormat="1" applyFont="1" applyFill="1" applyBorder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1" fillId="3" borderId="0" xfId="0" applyFont="1" applyFill="1"/>
    <xf numFmtId="0" fontId="24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left" vertical="center" wrapText="1"/>
    </xf>
    <xf numFmtId="0" fontId="23" fillId="4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23" fillId="18" borderId="4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0" fontId="28" fillId="20" borderId="4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3" fillId="14" borderId="4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17" borderId="4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19" borderId="4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center" vertical="center"/>
    </xf>
    <xf numFmtId="1" fontId="35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7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16" borderId="4" xfId="0" applyFont="1" applyFill="1" applyBorder="1" applyAlignment="1">
      <alignment horizontal="center" vertical="center"/>
    </xf>
    <xf numFmtId="0" fontId="28" fillId="17" borderId="4" xfId="0" applyFont="1" applyFill="1" applyBorder="1" applyAlignment="1">
      <alignment horizontal="center" vertical="center"/>
    </xf>
    <xf numFmtId="0" fontId="28" fillId="15" borderId="4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/>
    </xf>
    <xf numFmtId="0" fontId="26" fillId="0" borderId="0" xfId="0" applyFont="1"/>
    <xf numFmtId="0" fontId="39" fillId="0" borderId="0" xfId="0" applyFont="1"/>
    <xf numFmtId="0" fontId="40" fillId="0" borderId="0" xfId="0" applyFont="1" applyAlignment="1">
      <alignment horizontal="center"/>
    </xf>
    <xf numFmtId="0" fontId="27" fillId="3" borderId="0" xfId="0" applyFont="1" applyFill="1" applyAlignment="1">
      <alignment horizontal="center" vertical="center"/>
    </xf>
    <xf numFmtId="0" fontId="26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26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3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26" fillId="4" borderId="2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17" borderId="3" xfId="0" applyFont="1" applyFill="1" applyBorder="1" applyAlignment="1">
      <alignment horizontal="center" vertical="center" wrapText="1"/>
    </xf>
    <xf numFmtId="0" fontId="26" fillId="12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43" fillId="0" borderId="3" xfId="0" applyFont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17" borderId="3" xfId="0" applyFont="1" applyFill="1" applyBorder="1" applyAlignment="1">
      <alignment horizontal="center" vertical="center"/>
    </xf>
    <xf numFmtId="1" fontId="33" fillId="3" borderId="3" xfId="0" applyNumberFormat="1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1" fontId="28" fillId="2" borderId="3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8" fillId="17" borderId="3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43" fillId="0" borderId="3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45" fillId="3" borderId="3" xfId="0" applyFont="1" applyFill="1" applyBorder="1" applyAlignment="1">
      <alignment horizontal="center" vertical="center"/>
    </xf>
    <xf numFmtId="1" fontId="45" fillId="3" borderId="3" xfId="0" applyNumberFormat="1" applyFont="1" applyFill="1" applyBorder="1" applyAlignment="1">
      <alignment horizontal="center" vertical="center"/>
    </xf>
    <xf numFmtId="0" fontId="46" fillId="0" borderId="0" xfId="0" applyFont="1"/>
    <xf numFmtId="0" fontId="29" fillId="17" borderId="3" xfId="0" applyFont="1" applyFill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8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/>
    </xf>
    <xf numFmtId="1" fontId="28" fillId="20" borderId="4" xfId="0" applyNumberFormat="1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17" borderId="3" xfId="0" applyFont="1" applyFill="1" applyBorder="1" applyAlignment="1">
      <alignment horizontal="center" vertical="center"/>
    </xf>
    <xf numFmtId="0" fontId="36" fillId="12" borderId="3" xfId="0" applyFont="1" applyFill="1" applyBorder="1" applyAlignment="1">
      <alignment horizontal="center" vertical="center"/>
    </xf>
    <xf numFmtId="0" fontId="52" fillId="0" borderId="0" xfId="0" applyFont="1"/>
    <xf numFmtId="0" fontId="5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54" fillId="0" borderId="3" xfId="0" applyFont="1" applyBorder="1" applyAlignment="1" applyProtection="1">
      <alignment horizontal="center" vertical="center"/>
      <protection locked="0"/>
    </xf>
    <xf numFmtId="0" fontId="54" fillId="0" borderId="3" xfId="0" applyFont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/>
      <protection locked="0"/>
    </xf>
    <xf numFmtId="0" fontId="56" fillId="17" borderId="3" xfId="0" applyFont="1" applyFill="1" applyBorder="1" applyAlignment="1">
      <alignment horizontal="center" vertical="center"/>
    </xf>
    <xf numFmtId="0" fontId="57" fillId="0" borderId="3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57" fillId="0" borderId="4" xfId="0" applyFont="1" applyBorder="1" applyAlignment="1" applyProtection="1">
      <alignment vertical="center" wrapText="1"/>
      <protection locked="0"/>
    </xf>
    <xf numFmtId="0" fontId="55" fillId="0" borderId="6" xfId="0" applyFont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8" fillId="0" borderId="4" xfId="0" applyFont="1" applyBorder="1" applyAlignment="1">
      <alignment wrapText="1"/>
    </xf>
    <xf numFmtId="0" fontId="44" fillId="0" borderId="0" xfId="0" applyFont="1" applyAlignment="1">
      <alignment horizontal="left" vertical="center" wrapText="1"/>
    </xf>
    <xf numFmtId="0" fontId="43" fillId="0" borderId="0" xfId="0" applyFont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43" fillId="0" borderId="6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 applyProtection="1">
      <alignment horizontal="center" vertical="center" wrapText="1"/>
      <protection locked="0"/>
    </xf>
    <xf numFmtId="0" fontId="43" fillId="0" borderId="4" xfId="0" applyFont="1" applyBorder="1" applyAlignment="1">
      <alignment vertical="center"/>
    </xf>
    <xf numFmtId="0" fontId="59" fillId="3" borderId="3" xfId="0" applyFont="1" applyFill="1" applyBorder="1" applyAlignment="1">
      <alignment horizontal="center" vertical="center"/>
    </xf>
    <xf numFmtId="0" fontId="60" fillId="17" borderId="3" xfId="0" applyFont="1" applyFill="1" applyBorder="1" applyAlignment="1">
      <alignment horizontal="center" vertical="center"/>
    </xf>
    <xf numFmtId="0" fontId="56" fillId="12" borderId="3" xfId="0" applyFont="1" applyFill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1" fontId="60" fillId="2" borderId="3" xfId="0" applyNumberFormat="1" applyFont="1" applyFill="1" applyBorder="1" applyAlignment="1">
      <alignment horizontal="center" vertical="center"/>
    </xf>
    <xf numFmtId="1" fontId="62" fillId="2" borderId="3" xfId="0" applyNumberFormat="1" applyFont="1" applyFill="1" applyBorder="1" applyAlignment="1">
      <alignment horizontal="center" vertical="center"/>
    </xf>
    <xf numFmtId="0" fontId="63" fillId="0" borderId="3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6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50" fillId="0" borderId="3" xfId="0" applyFont="1" applyBorder="1" applyAlignment="1" applyProtection="1">
      <alignment horizontal="left" vertical="center" wrapText="1"/>
      <protection locked="0"/>
    </xf>
    <xf numFmtId="0" fontId="64" fillId="0" borderId="3" xfId="0" applyFont="1" applyBorder="1" applyAlignment="1" applyProtection="1">
      <alignment horizontal="left" vertical="center" wrapText="1"/>
      <protection locked="0"/>
    </xf>
    <xf numFmtId="0" fontId="65" fillId="0" borderId="0" xfId="0" applyFont="1"/>
    <xf numFmtId="0" fontId="66" fillId="0" borderId="0" xfId="0" applyFont="1"/>
    <xf numFmtId="0" fontId="47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23" fillId="17" borderId="7" xfId="0" applyFont="1" applyFill="1" applyBorder="1" applyAlignment="1">
      <alignment horizontal="center" vertical="center"/>
    </xf>
    <xf numFmtId="0" fontId="23" fillId="14" borderId="7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23" fillId="14" borderId="3" xfId="0" applyFont="1" applyFill="1" applyBorder="1" applyAlignment="1">
      <alignment horizontal="center" vertical="center"/>
    </xf>
    <xf numFmtId="0" fontId="33" fillId="6" borderId="3" xfId="0" applyFont="1" applyFill="1" applyBorder="1" applyAlignment="1">
      <alignment horizontal="center" vertical="center"/>
    </xf>
    <xf numFmtId="0" fontId="68" fillId="7" borderId="4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 wrapText="1"/>
    </xf>
    <xf numFmtId="0" fontId="69" fillId="4" borderId="3" xfId="0" applyFont="1" applyFill="1" applyBorder="1" applyAlignment="1">
      <alignment horizontal="center" vertical="center"/>
    </xf>
    <xf numFmtId="0" fontId="70" fillId="3" borderId="3" xfId="0" applyFont="1" applyFill="1" applyBorder="1" applyAlignment="1">
      <alignment horizontal="center" vertical="center"/>
    </xf>
    <xf numFmtId="0" fontId="71" fillId="17" borderId="3" xfId="0" applyFont="1" applyFill="1" applyBorder="1" applyAlignment="1">
      <alignment horizontal="center" vertical="center"/>
    </xf>
    <xf numFmtId="1" fontId="69" fillId="2" borderId="3" xfId="0" applyNumberFormat="1" applyFont="1" applyFill="1" applyBorder="1" applyAlignment="1">
      <alignment horizontal="center" vertical="center"/>
    </xf>
    <xf numFmtId="0" fontId="71" fillId="5" borderId="3" xfId="0" applyFont="1" applyFill="1" applyBorder="1" applyAlignment="1">
      <alignment horizontal="center" vertical="center"/>
    </xf>
    <xf numFmtId="0" fontId="71" fillId="12" borderId="3" xfId="0" applyFont="1" applyFill="1" applyBorder="1" applyAlignment="1">
      <alignment horizontal="center" vertical="center"/>
    </xf>
    <xf numFmtId="0" fontId="72" fillId="0" borderId="4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/>
    </xf>
    <xf numFmtId="0" fontId="70" fillId="0" borderId="3" xfId="0" applyFont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1" fillId="4" borderId="3" xfId="0" applyFont="1" applyFill="1" applyBorder="1" applyAlignment="1">
      <alignment horizontal="center" vertical="center"/>
    </xf>
    <xf numFmtId="1" fontId="71" fillId="2" borderId="3" xfId="0" applyNumberFormat="1" applyFont="1" applyFill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textRotation="90" wrapText="1"/>
    </xf>
    <xf numFmtId="0" fontId="26" fillId="17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textRotation="90" wrapText="1"/>
    </xf>
    <xf numFmtId="1" fontId="29" fillId="2" borderId="4" xfId="0" applyNumberFormat="1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16" borderId="4" xfId="0" applyFont="1" applyFill="1" applyBorder="1" applyAlignment="1">
      <alignment horizontal="center" vertical="center"/>
    </xf>
    <xf numFmtId="0" fontId="28" fillId="17" borderId="4" xfId="0" applyFont="1" applyFill="1" applyBorder="1" applyAlignment="1">
      <alignment horizontal="center" vertical="center"/>
    </xf>
    <xf numFmtId="0" fontId="28" fillId="15" borderId="4" xfId="0" applyFont="1" applyFill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textRotation="90" wrapText="1"/>
    </xf>
    <xf numFmtId="0" fontId="23" fillId="0" borderId="4" xfId="0" applyFont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top"/>
    </xf>
    <xf numFmtId="0" fontId="22" fillId="0" borderId="0" xfId="0" quotePrefix="1" applyFont="1" applyAlignment="1">
      <alignment horizontal="center" vertical="top"/>
    </xf>
    <xf numFmtId="0" fontId="22" fillId="0" borderId="0" xfId="0" quotePrefix="1" applyFont="1" applyAlignment="1">
      <alignment horizontal="center"/>
    </xf>
    <xf numFmtId="0" fontId="20" fillId="0" borderId="0" xfId="0" applyFont="1" applyAlignment="1">
      <alignment horizontal="right" vertical="top" wrapText="1"/>
    </xf>
    <xf numFmtId="0" fontId="22" fillId="0" borderId="0" xfId="0" quotePrefix="1" applyFont="1" applyAlignment="1">
      <alignment horizontal="center" vertical="top" wrapText="1"/>
    </xf>
    <xf numFmtId="0" fontId="28" fillId="2" borderId="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24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textRotation="90" wrapText="1"/>
    </xf>
    <xf numFmtId="0" fontId="26" fillId="4" borderId="2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textRotation="90" wrapText="1"/>
    </xf>
    <xf numFmtId="0" fontId="26" fillId="12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wrapText="1"/>
    </xf>
    <xf numFmtId="0" fontId="65" fillId="0" borderId="0" xfId="0" quotePrefix="1" applyFont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65" fillId="0" borderId="0" xfId="0" quotePrefix="1" applyFont="1" applyAlignment="1">
      <alignment horizontal="center" vertical="top"/>
    </xf>
    <xf numFmtId="0" fontId="65" fillId="0" borderId="0" xfId="0" quotePrefix="1" applyFont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8" fillId="1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4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8"/>
  <sheetViews>
    <sheetView tabSelected="1" zoomScaleNormal="100" workbookViewId="0">
      <selection activeCell="A51" sqref="A51"/>
    </sheetView>
  </sheetViews>
  <sheetFormatPr defaultColWidth="9" defaultRowHeight="14.25"/>
  <cols>
    <col min="1" max="1" width="2.375" style="36" customWidth="1"/>
    <col min="2" max="2" width="19.375" style="37" customWidth="1"/>
    <col min="3" max="3" width="6.125" style="38" customWidth="1"/>
    <col min="4" max="7" width="3.125" style="39" customWidth="1"/>
    <col min="8" max="8" width="2.5" style="40" customWidth="1"/>
    <col min="9" max="12" width="3.125" style="39" customWidth="1"/>
    <col min="13" max="13" width="2.5" style="40" customWidth="1"/>
    <col min="14" max="17" width="3.125" style="41" customWidth="1"/>
    <col min="18" max="18" width="3.125" style="42" customWidth="1"/>
    <col min="19" max="22" width="3.125" style="39" customWidth="1"/>
    <col min="23" max="23" width="2.875" style="40" customWidth="1"/>
    <col min="24" max="27" width="3.125" style="41" customWidth="1"/>
    <col min="28" max="28" width="2.625" style="42" customWidth="1"/>
    <col min="29" max="32" width="3.125" style="39" customWidth="1"/>
    <col min="33" max="33" width="3.125" style="40" customWidth="1"/>
    <col min="34" max="37" width="3.125" style="39" customWidth="1"/>
    <col min="38" max="38" width="2.625" style="40" customWidth="1"/>
    <col min="39" max="39" width="4.625" style="43" customWidth="1"/>
    <col min="40" max="41" width="3.125" style="44" customWidth="1"/>
    <col min="42" max="42" width="4.5" style="44" customWidth="1"/>
    <col min="43" max="43" width="3.125" style="44" customWidth="1"/>
    <col min="44" max="44" width="4.875" style="45" customWidth="1"/>
    <col min="45" max="45" width="41.125" style="34" customWidth="1"/>
    <col min="46" max="56" width="7.625" style="34" customWidth="1"/>
    <col min="57" max="57" width="2.125" style="34" customWidth="1"/>
    <col min="58" max="58" width="1.625" style="34" customWidth="1"/>
    <col min="59" max="59" width="1.375" style="34" customWidth="1"/>
    <col min="60" max="60" width="1.5" style="34" customWidth="1"/>
    <col min="61" max="61" width="1.375" style="34" hidden="1" customWidth="1"/>
    <col min="62" max="64" width="7.625" style="34" hidden="1" customWidth="1"/>
    <col min="65" max="256" width="8.625" style="34" customWidth="1"/>
    <col min="257" max="257" width="2.375" style="34" customWidth="1"/>
    <col min="258" max="258" width="21" style="34" customWidth="1"/>
    <col min="259" max="259" width="6.875" style="34" customWidth="1"/>
    <col min="260" max="263" width="2.125" style="34" customWidth="1"/>
    <col min="264" max="264" width="2.375" style="34" customWidth="1"/>
    <col min="265" max="268" width="2.125" style="34" customWidth="1"/>
    <col min="269" max="269" width="2.375" style="34" customWidth="1"/>
    <col min="270" max="273" width="2.125" style="34" customWidth="1"/>
    <col min="274" max="274" width="2.375" style="34" customWidth="1"/>
    <col min="275" max="278" width="2.125" style="34" customWidth="1"/>
    <col min="279" max="279" width="2.375" style="34" customWidth="1"/>
    <col min="280" max="280" width="3.125" style="34" customWidth="1"/>
    <col min="281" max="281" width="2.125" style="34" customWidth="1"/>
    <col min="282" max="282" width="3.125" style="34" customWidth="1"/>
    <col min="283" max="284" width="2.125" style="34" customWidth="1"/>
    <col min="285" max="285" width="3" style="34" customWidth="1"/>
    <col min="286" max="286" width="1.5" style="34" customWidth="1"/>
    <col min="287" max="287" width="3.125" style="34" customWidth="1"/>
    <col min="288" max="288" width="2.125" style="34" customWidth="1"/>
    <col min="289" max="289" width="3" style="34" customWidth="1"/>
    <col min="290" max="290" width="2.375" style="34" customWidth="1"/>
    <col min="291" max="292" width="2.125" style="34" customWidth="1"/>
    <col min="293" max="293" width="2.375" style="34" customWidth="1"/>
    <col min="294" max="294" width="2.125" style="34" customWidth="1"/>
    <col min="295" max="295" width="6.125" style="34" customWidth="1"/>
    <col min="296" max="296" width="4.125" style="34" customWidth="1"/>
    <col min="297" max="300" width="3.125" style="34" customWidth="1"/>
    <col min="301" max="301" width="0.125" style="34" customWidth="1"/>
    <col min="302" max="312" width="10.5" style="34" hidden="1" customWidth="1"/>
    <col min="313" max="313" width="2.125" style="34" customWidth="1"/>
    <col min="314" max="314" width="1.625" style="34" customWidth="1"/>
    <col min="315" max="315" width="1.375" style="34" customWidth="1"/>
    <col min="316" max="316" width="1.5" style="34" customWidth="1"/>
    <col min="317" max="320" width="10.5" style="34" hidden="1" customWidth="1"/>
    <col min="321" max="512" width="8.625" style="34" customWidth="1"/>
    <col min="513" max="513" width="2.375" style="34" customWidth="1"/>
    <col min="514" max="514" width="21" style="34" customWidth="1"/>
    <col min="515" max="515" width="6.875" style="34" customWidth="1"/>
    <col min="516" max="519" width="2.125" style="34" customWidth="1"/>
    <col min="520" max="520" width="2.375" style="34" customWidth="1"/>
    <col min="521" max="524" width="2.125" style="34" customWidth="1"/>
    <col min="525" max="525" width="2.375" style="34" customWidth="1"/>
    <col min="526" max="529" width="2.125" style="34" customWidth="1"/>
    <col min="530" max="530" width="2.375" style="34" customWidth="1"/>
    <col min="531" max="534" width="2.125" style="34" customWidth="1"/>
    <col min="535" max="535" width="2.375" style="34" customWidth="1"/>
    <col min="536" max="536" width="3.125" style="34" customWidth="1"/>
    <col min="537" max="537" width="2.125" style="34" customWidth="1"/>
    <col min="538" max="538" width="3.125" style="34" customWidth="1"/>
    <col min="539" max="540" width="2.125" style="34" customWidth="1"/>
    <col min="541" max="541" width="3" style="34" customWidth="1"/>
    <col min="542" max="542" width="1.5" style="34" customWidth="1"/>
    <col min="543" max="543" width="3.125" style="34" customWidth="1"/>
    <col min="544" max="544" width="2.125" style="34" customWidth="1"/>
    <col min="545" max="545" width="3" style="34" customWidth="1"/>
    <col min="546" max="546" width="2.375" style="34" customWidth="1"/>
    <col min="547" max="548" width="2.125" style="34" customWidth="1"/>
    <col min="549" max="549" width="2.375" style="34" customWidth="1"/>
    <col min="550" max="550" width="2.125" style="34" customWidth="1"/>
    <col min="551" max="551" width="6.125" style="34" customWidth="1"/>
    <col min="552" max="552" width="4.125" style="34" customWidth="1"/>
    <col min="553" max="556" width="3.125" style="34" customWidth="1"/>
    <col min="557" max="557" width="0.125" style="34" customWidth="1"/>
    <col min="558" max="568" width="10.5" style="34" hidden="1" customWidth="1"/>
    <col min="569" max="569" width="2.125" style="34" customWidth="1"/>
    <col min="570" max="570" width="1.625" style="34" customWidth="1"/>
    <col min="571" max="571" width="1.375" style="34" customWidth="1"/>
    <col min="572" max="572" width="1.5" style="34" customWidth="1"/>
    <col min="573" max="576" width="10.5" style="34" hidden="1" customWidth="1"/>
    <col min="577" max="768" width="8.625" style="34" customWidth="1"/>
    <col min="769" max="769" width="2.375" style="34" customWidth="1"/>
    <col min="770" max="770" width="21" style="34" customWidth="1"/>
    <col min="771" max="771" width="6.875" style="34" customWidth="1"/>
    <col min="772" max="775" width="2.125" style="34" customWidth="1"/>
    <col min="776" max="776" width="2.375" style="34" customWidth="1"/>
    <col min="777" max="780" width="2.125" style="34" customWidth="1"/>
    <col min="781" max="781" width="2.375" style="34" customWidth="1"/>
    <col min="782" max="785" width="2.125" style="34" customWidth="1"/>
    <col min="786" max="786" width="2.375" style="34" customWidth="1"/>
    <col min="787" max="790" width="2.125" style="34" customWidth="1"/>
    <col min="791" max="791" width="2.375" style="34" customWidth="1"/>
    <col min="792" max="792" width="3.125" style="34" customWidth="1"/>
    <col min="793" max="793" width="2.125" style="34" customWidth="1"/>
    <col min="794" max="794" width="3.125" style="34" customWidth="1"/>
    <col min="795" max="796" width="2.125" style="34" customWidth="1"/>
    <col min="797" max="797" width="3" style="34" customWidth="1"/>
    <col min="798" max="798" width="1.5" style="34" customWidth="1"/>
    <col min="799" max="799" width="3.125" style="34" customWidth="1"/>
    <col min="800" max="800" width="2.125" style="34" customWidth="1"/>
    <col min="801" max="801" width="3" style="34" customWidth="1"/>
    <col min="802" max="802" width="2.375" style="34" customWidth="1"/>
    <col min="803" max="804" width="2.125" style="34" customWidth="1"/>
    <col min="805" max="805" width="2.375" style="34" customWidth="1"/>
    <col min="806" max="806" width="2.125" style="34" customWidth="1"/>
    <col min="807" max="807" width="6.125" style="34" customWidth="1"/>
    <col min="808" max="808" width="4.125" style="34" customWidth="1"/>
    <col min="809" max="812" width="3.125" style="34" customWidth="1"/>
    <col min="813" max="813" width="0.125" style="34" customWidth="1"/>
    <col min="814" max="824" width="10.5" style="34" hidden="1" customWidth="1"/>
    <col min="825" max="825" width="2.125" style="34" customWidth="1"/>
    <col min="826" max="826" width="1.625" style="34" customWidth="1"/>
    <col min="827" max="827" width="1.375" style="34" customWidth="1"/>
    <col min="828" max="828" width="1.5" style="34" customWidth="1"/>
    <col min="829" max="832" width="10.5" style="34" hidden="1" customWidth="1"/>
    <col min="833" max="1025" width="8.625" style="34" customWidth="1"/>
    <col min="1026" max="16384" width="9" style="34"/>
  </cols>
  <sheetData>
    <row r="1" spans="1:48" ht="14.1" customHeight="1">
      <c r="A1" s="243" t="s">
        <v>160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</row>
    <row r="2" spans="1:48" ht="14.1" customHeight="1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</row>
    <row r="3" spans="1:48" ht="14.1" customHeight="1">
      <c r="A3" s="243" t="s">
        <v>158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</row>
    <row r="4" spans="1:48" ht="14.1" customHeight="1">
      <c r="A4" s="243" t="s">
        <v>159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</row>
    <row r="5" spans="1:48" ht="12.75" customHeight="1">
      <c r="A5" s="246" t="s">
        <v>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</row>
    <row r="6" spans="1:48" s="35" customFormat="1" ht="15" customHeight="1">
      <c r="A6" s="247" t="s">
        <v>2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</row>
    <row r="7" spans="1:48" s="35" customFormat="1" ht="15" customHeight="1">
      <c r="A7" s="244" t="s">
        <v>3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</row>
    <row r="8" spans="1:48" ht="15" customHeight="1">
      <c r="A8" s="245" t="s">
        <v>4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</row>
    <row r="9" spans="1:48" ht="15.75" customHeight="1"/>
    <row r="10" spans="1:48" s="47" customFormat="1" ht="12" customHeight="1">
      <c r="A10" s="228" t="s">
        <v>5</v>
      </c>
      <c r="B10" s="228" t="s">
        <v>6</v>
      </c>
      <c r="C10" s="229" t="s">
        <v>7</v>
      </c>
      <c r="D10" s="239" t="s">
        <v>8</v>
      </c>
      <c r="E10" s="239"/>
      <c r="F10" s="239"/>
      <c r="G10" s="239"/>
      <c r="H10" s="239"/>
      <c r="I10" s="239"/>
      <c r="J10" s="239"/>
      <c r="K10" s="239"/>
      <c r="L10" s="239"/>
      <c r="M10" s="239"/>
      <c r="N10" s="239" t="s">
        <v>9</v>
      </c>
      <c r="O10" s="239"/>
      <c r="P10" s="239"/>
      <c r="Q10" s="239"/>
      <c r="R10" s="239"/>
      <c r="S10" s="239"/>
      <c r="T10" s="239"/>
      <c r="U10" s="239"/>
      <c r="V10" s="239"/>
      <c r="W10" s="239"/>
      <c r="X10" s="239" t="s">
        <v>10</v>
      </c>
      <c r="Y10" s="239"/>
      <c r="Z10" s="239"/>
      <c r="AA10" s="239"/>
      <c r="AB10" s="239"/>
      <c r="AC10" s="239"/>
      <c r="AD10" s="239"/>
      <c r="AE10" s="239"/>
      <c r="AF10" s="239"/>
      <c r="AG10" s="239"/>
      <c r="AH10" s="239" t="s">
        <v>11</v>
      </c>
      <c r="AI10" s="239"/>
      <c r="AJ10" s="239"/>
      <c r="AK10" s="239"/>
      <c r="AL10" s="239"/>
      <c r="AM10" s="240" t="s">
        <v>12</v>
      </c>
      <c r="AN10" s="241" t="s">
        <v>13</v>
      </c>
      <c r="AO10" s="241"/>
      <c r="AP10" s="241"/>
      <c r="AQ10" s="241"/>
      <c r="AR10" s="225" t="s">
        <v>14</v>
      </c>
      <c r="AS10" s="34"/>
      <c r="AT10" s="34"/>
      <c r="AU10" s="34"/>
      <c r="AV10" s="34"/>
    </row>
    <row r="11" spans="1:48" s="47" customFormat="1" ht="10.5" customHeight="1">
      <c r="A11" s="228"/>
      <c r="B11" s="228"/>
      <c r="C11" s="229"/>
      <c r="D11" s="227" t="s">
        <v>15</v>
      </c>
      <c r="E11" s="227"/>
      <c r="F11" s="227"/>
      <c r="G11" s="227"/>
      <c r="H11" s="225" t="s">
        <v>14</v>
      </c>
      <c r="I11" s="227" t="s">
        <v>16</v>
      </c>
      <c r="J11" s="227"/>
      <c r="K11" s="227"/>
      <c r="L11" s="227"/>
      <c r="M11" s="225" t="s">
        <v>14</v>
      </c>
      <c r="N11" s="242" t="s">
        <v>17</v>
      </c>
      <c r="O11" s="242"/>
      <c r="P11" s="242"/>
      <c r="Q11" s="242"/>
      <c r="R11" s="225" t="s">
        <v>14</v>
      </c>
      <c r="S11" s="242" t="s">
        <v>18</v>
      </c>
      <c r="T11" s="242"/>
      <c r="U11" s="242"/>
      <c r="V11" s="242"/>
      <c r="W11" s="225" t="s">
        <v>14</v>
      </c>
      <c r="X11" s="226" t="s">
        <v>19</v>
      </c>
      <c r="Y11" s="226"/>
      <c r="Z11" s="226"/>
      <c r="AA11" s="226"/>
      <c r="AB11" s="225" t="s">
        <v>14</v>
      </c>
      <c r="AC11" s="226" t="s">
        <v>20</v>
      </c>
      <c r="AD11" s="226"/>
      <c r="AE11" s="226"/>
      <c r="AF11" s="226"/>
      <c r="AG11" s="225" t="s">
        <v>14</v>
      </c>
      <c r="AH11" s="224" t="s">
        <v>21</v>
      </c>
      <c r="AI11" s="224"/>
      <c r="AJ11" s="224"/>
      <c r="AK11" s="224"/>
      <c r="AL11" s="225" t="s">
        <v>14</v>
      </c>
      <c r="AM11" s="240"/>
      <c r="AN11" s="241"/>
      <c r="AO11" s="241"/>
      <c r="AP11" s="241"/>
      <c r="AQ11" s="241"/>
      <c r="AR11" s="225"/>
      <c r="AS11" s="34"/>
      <c r="AT11" s="34"/>
      <c r="AU11" s="34"/>
      <c r="AV11" s="34"/>
    </row>
    <row r="12" spans="1:48" s="53" customFormat="1" ht="19.5" customHeight="1">
      <c r="A12" s="228"/>
      <c r="B12" s="228"/>
      <c r="C12" s="229"/>
      <c r="D12" s="48" t="s">
        <v>22</v>
      </c>
      <c r="E12" s="48" t="s">
        <v>23</v>
      </c>
      <c r="F12" s="48" t="s">
        <v>24</v>
      </c>
      <c r="G12" s="48" t="s">
        <v>25</v>
      </c>
      <c r="H12" s="225"/>
      <c r="I12" s="48" t="s">
        <v>22</v>
      </c>
      <c r="J12" s="48" t="s">
        <v>23</v>
      </c>
      <c r="K12" s="48" t="s">
        <v>24</v>
      </c>
      <c r="L12" s="48" t="s">
        <v>25</v>
      </c>
      <c r="M12" s="225"/>
      <c r="N12" s="49" t="s">
        <v>22</v>
      </c>
      <c r="O12" s="49" t="s">
        <v>23</v>
      </c>
      <c r="P12" s="49" t="s">
        <v>24</v>
      </c>
      <c r="Q12" s="49" t="s">
        <v>25</v>
      </c>
      <c r="R12" s="225"/>
      <c r="S12" s="49" t="s">
        <v>22</v>
      </c>
      <c r="T12" s="49" t="s">
        <v>23</v>
      </c>
      <c r="U12" s="49" t="s">
        <v>24</v>
      </c>
      <c r="V12" s="49" t="s">
        <v>25</v>
      </c>
      <c r="W12" s="225"/>
      <c r="X12" s="50" t="s">
        <v>22</v>
      </c>
      <c r="Y12" s="50" t="s">
        <v>23</v>
      </c>
      <c r="Z12" s="50" t="s">
        <v>24</v>
      </c>
      <c r="AA12" s="50" t="s">
        <v>25</v>
      </c>
      <c r="AB12" s="225"/>
      <c r="AC12" s="50" t="s">
        <v>22</v>
      </c>
      <c r="AD12" s="50" t="s">
        <v>23</v>
      </c>
      <c r="AE12" s="50" t="s">
        <v>24</v>
      </c>
      <c r="AF12" s="50" t="s">
        <v>25</v>
      </c>
      <c r="AG12" s="225"/>
      <c r="AH12" s="51" t="s">
        <v>22</v>
      </c>
      <c r="AI12" s="51" t="s">
        <v>23</v>
      </c>
      <c r="AJ12" s="51" t="s">
        <v>24</v>
      </c>
      <c r="AK12" s="51" t="s">
        <v>25</v>
      </c>
      <c r="AL12" s="225"/>
      <c r="AM12" s="240"/>
      <c r="AN12" s="52" t="s">
        <v>26</v>
      </c>
      <c r="AO12" s="52" t="s">
        <v>27</v>
      </c>
      <c r="AP12" s="52" t="s">
        <v>24</v>
      </c>
      <c r="AQ12" s="52" t="s">
        <v>25</v>
      </c>
      <c r="AR12" s="225"/>
      <c r="AS12" s="34"/>
      <c r="AT12" s="34"/>
      <c r="AU12" s="34"/>
      <c r="AV12" s="34"/>
    </row>
    <row r="13" spans="1:48" s="55" customFormat="1" ht="13.5" customHeight="1">
      <c r="A13" s="223" t="s">
        <v>28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54">
        <f>SUM(AM14:AM26)</f>
        <v>303</v>
      </c>
      <c r="AN13" s="54">
        <f t="shared" ref="AN13:AR13" si="0">SUM(AN14:AN26)</f>
        <v>99</v>
      </c>
      <c r="AO13" s="54">
        <f t="shared" si="0"/>
        <v>166</v>
      </c>
      <c r="AP13" s="54">
        <f t="shared" si="0"/>
        <v>38</v>
      </c>
      <c r="AQ13" s="54">
        <f t="shared" si="0"/>
        <v>0</v>
      </c>
      <c r="AR13" s="54">
        <f t="shared" si="0"/>
        <v>34</v>
      </c>
      <c r="AS13" s="34"/>
      <c r="AT13" s="34"/>
      <c r="AU13" s="34"/>
      <c r="AV13" s="34"/>
    </row>
    <row r="14" spans="1:48" ht="15.75" customHeight="1">
      <c r="A14" s="56">
        <v>1</v>
      </c>
      <c r="B14" s="57" t="s">
        <v>29</v>
      </c>
      <c r="C14" s="46" t="s">
        <v>30</v>
      </c>
      <c r="D14" s="58"/>
      <c r="E14" s="58">
        <v>18</v>
      </c>
      <c r="F14" s="58"/>
      <c r="G14" s="58"/>
      <c r="H14" s="59">
        <v>2</v>
      </c>
      <c r="I14" s="58"/>
      <c r="J14" s="58">
        <v>18</v>
      </c>
      <c r="K14" s="58"/>
      <c r="L14" s="58"/>
      <c r="M14" s="59">
        <v>2</v>
      </c>
      <c r="N14" s="60"/>
      <c r="O14" s="61">
        <v>18</v>
      </c>
      <c r="P14" s="60"/>
      <c r="Q14" s="60"/>
      <c r="R14" s="62">
        <v>2</v>
      </c>
      <c r="S14" s="60"/>
      <c r="T14" s="60"/>
      <c r="U14" s="60"/>
      <c r="V14" s="60"/>
      <c r="W14" s="62"/>
      <c r="X14" s="63"/>
      <c r="Y14" s="63"/>
      <c r="Z14" s="63"/>
      <c r="AA14" s="63"/>
      <c r="AB14" s="62"/>
      <c r="AC14" s="63"/>
      <c r="AD14" s="63"/>
      <c r="AE14" s="63"/>
      <c r="AF14" s="63"/>
      <c r="AG14" s="62"/>
      <c r="AH14" s="64"/>
      <c r="AI14" s="64"/>
      <c r="AJ14" s="64"/>
      <c r="AK14" s="64"/>
      <c r="AL14" s="62"/>
      <c r="AM14" s="65">
        <f>AN14+AO14+AP14+AQ14</f>
        <v>54</v>
      </c>
      <c r="AN14" s="66">
        <f>D14+I14+N14+S14+X14+AC14+AH14</f>
        <v>0</v>
      </c>
      <c r="AO14" s="66">
        <f>E14+J14+O14+T14+Y14+AD14+AI14</f>
        <v>54</v>
      </c>
      <c r="AP14" s="66">
        <f>F14+K14+P14+U14+Z14+AE14+AJ14</f>
        <v>0</v>
      </c>
      <c r="AQ14" s="66">
        <f>G14+L14+Q14+V14+AA14+AF14+AK14</f>
        <v>0</v>
      </c>
      <c r="AR14" s="67">
        <f>H14+M14+R14+W14+AB14+AG14+AL14</f>
        <v>6</v>
      </c>
    </row>
    <row r="15" spans="1:48" ht="20.100000000000001" customHeight="1">
      <c r="A15" s="56">
        <v>2</v>
      </c>
      <c r="B15" s="57" t="s">
        <v>31</v>
      </c>
      <c r="C15" s="46" t="s">
        <v>32</v>
      </c>
      <c r="D15" s="58"/>
      <c r="E15" s="58"/>
      <c r="F15" s="58">
        <v>18</v>
      </c>
      <c r="G15" s="58"/>
      <c r="H15" s="59">
        <v>2</v>
      </c>
      <c r="I15" s="58"/>
      <c r="J15" s="58"/>
      <c r="K15" s="58"/>
      <c r="L15" s="58"/>
      <c r="M15" s="59"/>
      <c r="N15" s="60"/>
      <c r="O15" s="68"/>
      <c r="P15" s="60"/>
      <c r="Q15" s="60"/>
      <c r="R15" s="62"/>
      <c r="S15" s="60"/>
      <c r="T15" s="60"/>
      <c r="U15" s="60"/>
      <c r="V15" s="60"/>
      <c r="W15" s="62"/>
      <c r="X15" s="63"/>
      <c r="Y15" s="63"/>
      <c r="Z15" s="63"/>
      <c r="AA15" s="63"/>
      <c r="AB15" s="62"/>
      <c r="AC15" s="63"/>
      <c r="AD15" s="63"/>
      <c r="AE15" s="63"/>
      <c r="AF15" s="63"/>
      <c r="AG15" s="62"/>
      <c r="AH15" s="64"/>
      <c r="AI15" s="64"/>
      <c r="AJ15" s="64"/>
      <c r="AK15" s="64"/>
      <c r="AL15" s="59"/>
      <c r="AM15" s="65">
        <f t="shared" ref="AM15:AM25" si="1">AN15+AO15+AP15+AQ15</f>
        <v>18</v>
      </c>
      <c r="AN15" s="66">
        <f t="shared" ref="AN15:AN25" si="2">D15+I15+N15+S15+X15+AC15+AH15</f>
        <v>0</v>
      </c>
      <c r="AO15" s="66">
        <f t="shared" ref="AO15:AO25" si="3">E15+J15+O15+T15+Y15+AD15+AI15</f>
        <v>0</v>
      </c>
      <c r="AP15" s="66">
        <f t="shared" ref="AP15:AP25" si="4">F15+K15+P15+U15+Z15+AE15+AJ15</f>
        <v>18</v>
      </c>
      <c r="AQ15" s="66">
        <f t="shared" ref="AQ15:AQ25" si="5">G15+L15+Q15+V15+AA15+AF15+AK15</f>
        <v>0</v>
      </c>
      <c r="AR15" s="67">
        <f t="shared" ref="AR15:AR25" si="6">H15+M15+R15+W15+AB15+AG15+AL15</f>
        <v>2</v>
      </c>
    </row>
    <row r="16" spans="1:48" ht="14.25" customHeight="1">
      <c r="A16" s="56">
        <v>3</v>
      </c>
      <c r="B16" s="69" t="s">
        <v>33</v>
      </c>
      <c r="C16" s="46" t="s">
        <v>34</v>
      </c>
      <c r="D16" s="58">
        <v>4</v>
      </c>
      <c r="E16" s="58"/>
      <c r="F16" s="58"/>
      <c r="G16" s="58"/>
      <c r="H16" s="59">
        <v>0</v>
      </c>
      <c r="I16" s="58"/>
      <c r="J16" s="58"/>
      <c r="K16" s="58"/>
      <c r="L16" s="58"/>
      <c r="M16" s="59"/>
      <c r="N16" s="60"/>
      <c r="O16" s="60"/>
      <c r="P16" s="60"/>
      <c r="Q16" s="60"/>
      <c r="R16" s="62"/>
      <c r="S16" s="60"/>
      <c r="T16" s="60"/>
      <c r="U16" s="60"/>
      <c r="V16" s="60"/>
      <c r="W16" s="62"/>
      <c r="X16" s="63"/>
      <c r="Y16" s="63"/>
      <c r="Z16" s="63"/>
      <c r="AA16" s="63"/>
      <c r="AB16" s="62"/>
      <c r="AC16" s="63"/>
      <c r="AD16" s="63"/>
      <c r="AE16" s="63"/>
      <c r="AF16" s="63"/>
      <c r="AG16" s="62"/>
      <c r="AH16" s="70"/>
      <c r="AI16" s="70"/>
      <c r="AJ16" s="70"/>
      <c r="AK16" s="70"/>
      <c r="AL16" s="62"/>
      <c r="AM16" s="65">
        <f t="shared" si="1"/>
        <v>4</v>
      </c>
      <c r="AN16" s="66">
        <f t="shared" si="2"/>
        <v>4</v>
      </c>
      <c r="AO16" s="66">
        <f t="shared" si="3"/>
        <v>0</v>
      </c>
      <c r="AP16" s="66">
        <f t="shared" si="4"/>
        <v>0</v>
      </c>
      <c r="AQ16" s="66">
        <f t="shared" si="5"/>
        <v>0</v>
      </c>
      <c r="AR16" s="67">
        <f t="shared" si="6"/>
        <v>0</v>
      </c>
    </row>
    <row r="17" spans="1:44" ht="20.100000000000001" customHeight="1">
      <c r="A17" s="56">
        <v>4</v>
      </c>
      <c r="B17" s="69" t="s">
        <v>35</v>
      </c>
      <c r="C17" s="46" t="s">
        <v>32</v>
      </c>
      <c r="D17" s="58">
        <v>10</v>
      </c>
      <c r="E17" s="58">
        <v>10</v>
      </c>
      <c r="F17" s="58"/>
      <c r="G17" s="58"/>
      <c r="H17" s="59">
        <v>3</v>
      </c>
      <c r="I17" s="58"/>
      <c r="J17" s="58"/>
      <c r="K17" s="58"/>
      <c r="L17" s="58"/>
      <c r="M17" s="59"/>
      <c r="N17" s="60"/>
      <c r="O17" s="60"/>
      <c r="P17" s="60"/>
      <c r="Q17" s="60"/>
      <c r="R17" s="62"/>
      <c r="S17" s="60"/>
      <c r="T17" s="60"/>
      <c r="U17" s="60"/>
      <c r="V17" s="60"/>
      <c r="W17" s="62"/>
      <c r="X17" s="63"/>
      <c r="Y17" s="63"/>
      <c r="Z17" s="63"/>
      <c r="AA17" s="63"/>
      <c r="AB17" s="62"/>
      <c r="AC17" s="63"/>
      <c r="AD17" s="63"/>
      <c r="AE17" s="63"/>
      <c r="AF17" s="63"/>
      <c r="AG17" s="62"/>
      <c r="AH17" s="70"/>
      <c r="AI17" s="70"/>
      <c r="AJ17" s="70"/>
      <c r="AK17" s="70"/>
      <c r="AL17" s="62"/>
      <c r="AM17" s="65">
        <f t="shared" si="1"/>
        <v>20</v>
      </c>
      <c r="AN17" s="66">
        <f t="shared" si="2"/>
        <v>10</v>
      </c>
      <c r="AO17" s="66">
        <f t="shared" si="3"/>
        <v>10</v>
      </c>
      <c r="AP17" s="66">
        <f t="shared" si="4"/>
        <v>0</v>
      </c>
      <c r="AQ17" s="66">
        <f t="shared" si="5"/>
        <v>0</v>
      </c>
      <c r="AR17" s="67">
        <f t="shared" si="6"/>
        <v>3</v>
      </c>
    </row>
    <row r="18" spans="1:44" ht="20.100000000000001" customHeight="1">
      <c r="A18" s="56">
        <v>5</v>
      </c>
      <c r="B18" s="69" t="s">
        <v>36</v>
      </c>
      <c r="C18" s="46" t="s">
        <v>32</v>
      </c>
      <c r="D18" s="58">
        <v>10</v>
      </c>
      <c r="E18" s="58"/>
      <c r="F18" s="58"/>
      <c r="G18" s="58"/>
      <c r="H18" s="59">
        <v>1</v>
      </c>
      <c r="I18" s="58"/>
      <c r="J18" s="71"/>
      <c r="K18" s="71"/>
      <c r="L18" s="71"/>
      <c r="M18" s="62"/>
      <c r="N18" s="60"/>
      <c r="O18" s="60"/>
      <c r="P18" s="60"/>
      <c r="Q18" s="60"/>
      <c r="R18" s="62"/>
      <c r="S18" s="60"/>
      <c r="T18" s="60"/>
      <c r="U18" s="60"/>
      <c r="V18" s="60"/>
      <c r="W18" s="62"/>
      <c r="X18" s="72"/>
      <c r="Y18" s="72"/>
      <c r="Z18" s="72"/>
      <c r="AA18" s="72"/>
      <c r="AB18" s="59"/>
      <c r="AC18" s="63"/>
      <c r="AD18" s="63"/>
      <c r="AE18" s="63"/>
      <c r="AF18" s="63"/>
      <c r="AG18" s="62"/>
      <c r="AH18" s="70"/>
      <c r="AI18" s="70"/>
      <c r="AJ18" s="70"/>
      <c r="AK18" s="70"/>
      <c r="AL18" s="62"/>
      <c r="AM18" s="65">
        <f t="shared" si="1"/>
        <v>10</v>
      </c>
      <c r="AN18" s="66">
        <f t="shared" si="2"/>
        <v>10</v>
      </c>
      <c r="AO18" s="66">
        <f t="shared" si="3"/>
        <v>0</v>
      </c>
      <c r="AP18" s="66">
        <f t="shared" si="4"/>
        <v>0</v>
      </c>
      <c r="AQ18" s="66">
        <f t="shared" si="5"/>
        <v>0</v>
      </c>
      <c r="AR18" s="67">
        <f t="shared" si="6"/>
        <v>1</v>
      </c>
    </row>
    <row r="19" spans="1:44" ht="15" customHeight="1">
      <c r="A19" s="56">
        <v>6</v>
      </c>
      <c r="B19" s="69" t="s">
        <v>37</v>
      </c>
      <c r="C19" s="46" t="s">
        <v>38</v>
      </c>
      <c r="D19" s="58">
        <v>15</v>
      </c>
      <c r="E19" s="58">
        <v>10</v>
      </c>
      <c r="F19" s="58">
        <v>10</v>
      </c>
      <c r="G19" s="58"/>
      <c r="H19" s="59">
        <v>4</v>
      </c>
      <c r="I19" s="58"/>
      <c r="J19" s="58"/>
      <c r="K19" s="58"/>
      <c r="L19" s="58"/>
      <c r="M19" s="59"/>
      <c r="N19" s="60"/>
      <c r="O19" s="60"/>
      <c r="P19" s="60"/>
      <c r="Q19" s="60"/>
      <c r="R19" s="62"/>
      <c r="S19" s="60"/>
      <c r="T19" s="60"/>
      <c r="U19" s="60"/>
      <c r="V19" s="60"/>
      <c r="W19" s="62"/>
      <c r="X19" s="63"/>
      <c r="Y19" s="63"/>
      <c r="Z19" s="63"/>
      <c r="AA19" s="63"/>
      <c r="AB19" s="62"/>
      <c r="AC19" s="63"/>
      <c r="AD19" s="63"/>
      <c r="AE19" s="63"/>
      <c r="AF19" s="63"/>
      <c r="AG19" s="62"/>
      <c r="AH19" s="70"/>
      <c r="AI19" s="70"/>
      <c r="AJ19" s="70"/>
      <c r="AK19" s="70"/>
      <c r="AL19" s="62"/>
      <c r="AM19" s="65">
        <f t="shared" si="1"/>
        <v>35</v>
      </c>
      <c r="AN19" s="66">
        <f t="shared" si="2"/>
        <v>15</v>
      </c>
      <c r="AO19" s="66">
        <f t="shared" si="3"/>
        <v>10</v>
      </c>
      <c r="AP19" s="66">
        <f t="shared" si="4"/>
        <v>10</v>
      </c>
      <c r="AQ19" s="66">
        <f t="shared" si="5"/>
        <v>0</v>
      </c>
      <c r="AR19" s="67">
        <f t="shared" si="6"/>
        <v>4</v>
      </c>
    </row>
    <row r="20" spans="1:44" ht="20.100000000000001" customHeight="1">
      <c r="A20" s="56">
        <v>7</v>
      </c>
      <c r="B20" s="69" t="s">
        <v>39</v>
      </c>
      <c r="C20" s="46" t="s">
        <v>40</v>
      </c>
      <c r="D20" s="58"/>
      <c r="E20" s="58"/>
      <c r="F20" s="58"/>
      <c r="G20" s="58"/>
      <c r="H20" s="59"/>
      <c r="I20" s="58">
        <v>10</v>
      </c>
      <c r="J20" s="58">
        <v>10</v>
      </c>
      <c r="K20" s="58"/>
      <c r="L20" s="58"/>
      <c r="M20" s="59">
        <v>2</v>
      </c>
      <c r="N20" s="60"/>
      <c r="O20" s="60"/>
      <c r="P20" s="60"/>
      <c r="Q20" s="60"/>
      <c r="R20" s="62"/>
      <c r="S20" s="60"/>
      <c r="T20" s="60"/>
      <c r="U20" s="60"/>
      <c r="V20" s="60"/>
      <c r="W20" s="62"/>
      <c r="X20" s="74"/>
      <c r="Y20" s="74"/>
      <c r="Z20" s="74"/>
      <c r="AA20" s="74"/>
      <c r="AB20" s="62"/>
      <c r="AC20" s="63"/>
      <c r="AD20" s="63"/>
      <c r="AE20" s="63"/>
      <c r="AF20" s="63"/>
      <c r="AG20" s="62"/>
      <c r="AH20" s="70"/>
      <c r="AI20" s="70"/>
      <c r="AJ20" s="70"/>
      <c r="AK20" s="70"/>
      <c r="AL20" s="62"/>
      <c r="AM20" s="65">
        <f t="shared" si="1"/>
        <v>20</v>
      </c>
      <c r="AN20" s="66">
        <f t="shared" si="2"/>
        <v>10</v>
      </c>
      <c r="AO20" s="66">
        <f t="shared" si="3"/>
        <v>10</v>
      </c>
      <c r="AP20" s="66">
        <f t="shared" si="4"/>
        <v>0</v>
      </c>
      <c r="AQ20" s="66">
        <f t="shared" si="5"/>
        <v>0</v>
      </c>
      <c r="AR20" s="67">
        <f t="shared" si="6"/>
        <v>2</v>
      </c>
    </row>
    <row r="21" spans="1:44" ht="20.100000000000001" customHeight="1">
      <c r="A21" s="56">
        <v>8</v>
      </c>
      <c r="B21" s="69" t="s">
        <v>41</v>
      </c>
      <c r="C21" s="46" t="s">
        <v>40</v>
      </c>
      <c r="D21" s="58"/>
      <c r="E21" s="58"/>
      <c r="F21" s="58"/>
      <c r="G21" s="58"/>
      <c r="H21" s="59"/>
      <c r="I21" s="73">
        <v>15</v>
      </c>
      <c r="J21" s="58">
        <v>18</v>
      </c>
      <c r="K21" s="58"/>
      <c r="L21" s="58"/>
      <c r="M21" s="59">
        <v>4</v>
      </c>
      <c r="N21" s="60"/>
      <c r="O21" s="60"/>
      <c r="P21" s="60"/>
      <c r="Q21" s="60"/>
      <c r="R21" s="62"/>
      <c r="S21" s="60"/>
      <c r="T21" s="60"/>
      <c r="U21" s="60"/>
      <c r="V21" s="60"/>
      <c r="W21" s="62"/>
      <c r="X21" s="63"/>
      <c r="Y21" s="63"/>
      <c r="Z21" s="63"/>
      <c r="AA21" s="63"/>
      <c r="AB21" s="62"/>
      <c r="AC21" s="63"/>
      <c r="AD21" s="63"/>
      <c r="AE21" s="63"/>
      <c r="AF21" s="63"/>
      <c r="AG21" s="62"/>
      <c r="AH21" s="70"/>
      <c r="AI21" s="70"/>
      <c r="AJ21" s="70"/>
      <c r="AK21" s="70"/>
      <c r="AL21" s="62"/>
      <c r="AM21" s="65">
        <f t="shared" si="1"/>
        <v>33</v>
      </c>
      <c r="AN21" s="66">
        <f t="shared" si="2"/>
        <v>15</v>
      </c>
      <c r="AO21" s="66">
        <f t="shared" si="3"/>
        <v>18</v>
      </c>
      <c r="AP21" s="66">
        <f t="shared" si="4"/>
        <v>0</v>
      </c>
      <c r="AQ21" s="66">
        <f t="shared" si="5"/>
        <v>0</v>
      </c>
      <c r="AR21" s="67">
        <f t="shared" si="6"/>
        <v>4</v>
      </c>
    </row>
    <row r="22" spans="1:44" ht="20.100000000000001" customHeight="1">
      <c r="A22" s="56">
        <v>9</v>
      </c>
      <c r="B22" s="69" t="s">
        <v>42</v>
      </c>
      <c r="C22" s="46" t="s">
        <v>43</v>
      </c>
      <c r="D22" s="58"/>
      <c r="E22" s="58"/>
      <c r="F22" s="58"/>
      <c r="G22" s="58"/>
      <c r="H22" s="59"/>
      <c r="I22" s="58"/>
      <c r="J22" s="58">
        <v>10</v>
      </c>
      <c r="K22" s="58"/>
      <c r="L22" s="58"/>
      <c r="M22" s="59">
        <v>1</v>
      </c>
      <c r="N22" s="60"/>
      <c r="O22" s="60"/>
      <c r="P22" s="60"/>
      <c r="Q22" s="60"/>
      <c r="R22" s="62"/>
      <c r="S22" s="60"/>
      <c r="T22" s="60"/>
      <c r="U22" s="60"/>
      <c r="V22" s="60"/>
      <c r="W22" s="62"/>
      <c r="X22" s="72"/>
      <c r="Y22" s="72"/>
      <c r="Z22" s="72"/>
      <c r="AA22" s="72"/>
      <c r="AB22" s="59"/>
      <c r="AC22" s="63"/>
      <c r="AD22" s="63"/>
      <c r="AE22" s="63"/>
      <c r="AF22" s="63"/>
      <c r="AG22" s="62"/>
      <c r="AH22" s="70"/>
      <c r="AI22" s="70"/>
      <c r="AJ22" s="70"/>
      <c r="AK22" s="70"/>
      <c r="AL22" s="62"/>
      <c r="AM22" s="65">
        <f t="shared" ref="AM22" si="7">AN22+AO22+AP22+AQ22</f>
        <v>10</v>
      </c>
      <c r="AN22" s="66">
        <f t="shared" ref="AN22" si="8">D22+I22+N22+S22+X22+AC22+AH22</f>
        <v>0</v>
      </c>
      <c r="AO22" s="66">
        <f t="shared" ref="AO22" si="9">E22+J22+O22+T22+Y22+AD22+AI22</f>
        <v>10</v>
      </c>
      <c r="AP22" s="66">
        <f t="shared" ref="AP22" si="10">F22+K22+P22+U22+Z22+AE22+AJ22</f>
        <v>0</v>
      </c>
      <c r="AQ22" s="66">
        <f t="shared" ref="AQ22" si="11">G22+L22+Q22+V22+AA22+AF22+AK22</f>
        <v>0</v>
      </c>
      <c r="AR22" s="67">
        <f t="shared" ref="AR22" si="12">H22+M22+R22+W22+AB22+AG22+AL22</f>
        <v>1</v>
      </c>
    </row>
    <row r="23" spans="1:44" ht="20.100000000000001" customHeight="1">
      <c r="A23" s="56">
        <v>10</v>
      </c>
      <c r="B23" s="69" t="s">
        <v>44</v>
      </c>
      <c r="C23" s="201" t="s">
        <v>30</v>
      </c>
      <c r="D23" s="73"/>
      <c r="E23" s="58"/>
      <c r="F23" s="58"/>
      <c r="G23" s="58"/>
      <c r="H23" s="59"/>
      <c r="I23" s="58"/>
      <c r="J23" s="58"/>
      <c r="K23" s="58"/>
      <c r="L23" s="58"/>
      <c r="M23" s="59"/>
      <c r="N23" s="60">
        <v>15</v>
      </c>
      <c r="O23" s="60">
        <v>18</v>
      </c>
      <c r="P23" s="60"/>
      <c r="Q23" s="60"/>
      <c r="R23" s="62">
        <v>4</v>
      </c>
      <c r="S23" s="60"/>
      <c r="T23" s="60"/>
      <c r="U23" s="60"/>
      <c r="V23" s="60"/>
      <c r="W23" s="62"/>
      <c r="X23" s="63"/>
      <c r="Y23" s="63"/>
      <c r="Z23" s="63"/>
      <c r="AA23" s="63"/>
      <c r="AB23" s="62"/>
      <c r="AC23" s="63"/>
      <c r="AD23" s="63"/>
      <c r="AE23" s="63"/>
      <c r="AF23" s="63"/>
      <c r="AG23" s="62"/>
      <c r="AH23" s="70"/>
      <c r="AI23" s="70"/>
      <c r="AJ23" s="70"/>
      <c r="AK23" s="70"/>
      <c r="AL23" s="62"/>
      <c r="AM23" s="65">
        <f t="shared" si="1"/>
        <v>33</v>
      </c>
      <c r="AN23" s="66">
        <f t="shared" si="2"/>
        <v>15</v>
      </c>
      <c r="AO23" s="66">
        <f t="shared" si="3"/>
        <v>18</v>
      </c>
      <c r="AP23" s="66">
        <f t="shared" si="4"/>
        <v>0</v>
      </c>
      <c r="AQ23" s="66">
        <f t="shared" si="5"/>
        <v>0</v>
      </c>
      <c r="AR23" s="67">
        <f t="shared" si="6"/>
        <v>4</v>
      </c>
    </row>
    <row r="24" spans="1:44" ht="20.100000000000001" customHeight="1">
      <c r="A24" s="56">
        <v>11</v>
      </c>
      <c r="B24" s="147" t="s">
        <v>45</v>
      </c>
      <c r="C24" s="201" t="s">
        <v>46</v>
      </c>
      <c r="D24" s="58"/>
      <c r="E24" s="58"/>
      <c r="F24" s="58"/>
      <c r="G24" s="58"/>
      <c r="H24" s="59"/>
      <c r="I24" s="58"/>
      <c r="J24" s="58"/>
      <c r="K24" s="58"/>
      <c r="L24" s="58"/>
      <c r="M24" s="59"/>
      <c r="N24" s="60"/>
      <c r="O24" s="60"/>
      <c r="P24" s="60"/>
      <c r="Q24" s="60"/>
      <c r="R24" s="62"/>
      <c r="S24" s="60">
        <v>10</v>
      </c>
      <c r="T24" s="60">
        <v>18</v>
      </c>
      <c r="U24" s="200">
        <v>10</v>
      </c>
      <c r="V24" s="60"/>
      <c r="W24" s="62">
        <v>4</v>
      </c>
      <c r="X24" s="63"/>
      <c r="Y24" s="63"/>
      <c r="Z24" s="63"/>
      <c r="AA24" s="63"/>
      <c r="AB24" s="62"/>
      <c r="AC24" s="63"/>
      <c r="AD24" s="63"/>
      <c r="AE24" s="63"/>
      <c r="AF24" s="63"/>
      <c r="AG24" s="62"/>
      <c r="AH24" s="70"/>
      <c r="AI24" s="70"/>
      <c r="AJ24" s="70"/>
      <c r="AK24" s="70"/>
      <c r="AL24" s="62"/>
      <c r="AM24" s="65">
        <f t="shared" si="1"/>
        <v>38</v>
      </c>
      <c r="AN24" s="66">
        <f t="shared" si="2"/>
        <v>10</v>
      </c>
      <c r="AO24" s="66">
        <f t="shared" si="3"/>
        <v>18</v>
      </c>
      <c r="AP24" s="66">
        <f t="shared" si="4"/>
        <v>10</v>
      </c>
      <c r="AQ24" s="66">
        <f t="shared" si="5"/>
        <v>0</v>
      </c>
      <c r="AR24" s="67">
        <f t="shared" si="6"/>
        <v>4</v>
      </c>
    </row>
    <row r="25" spans="1:44" ht="20.100000000000001" customHeight="1">
      <c r="A25" s="56">
        <v>12</v>
      </c>
      <c r="B25" s="69" t="s">
        <v>47</v>
      </c>
      <c r="C25" s="46" t="s">
        <v>46</v>
      </c>
      <c r="D25" s="58"/>
      <c r="E25" s="58"/>
      <c r="F25" s="58"/>
      <c r="G25" s="58"/>
      <c r="H25" s="59"/>
      <c r="I25" s="58"/>
      <c r="J25" s="58"/>
      <c r="K25" s="58"/>
      <c r="L25" s="58"/>
      <c r="M25" s="59"/>
      <c r="N25" s="60"/>
      <c r="O25" s="60"/>
      <c r="P25" s="60"/>
      <c r="Q25" s="60"/>
      <c r="R25" s="62"/>
      <c r="S25" s="60"/>
      <c r="T25" s="60">
        <v>18</v>
      </c>
      <c r="U25" s="60"/>
      <c r="V25" s="60"/>
      <c r="W25" s="62">
        <v>2</v>
      </c>
      <c r="X25" s="72"/>
      <c r="Y25" s="72"/>
      <c r="Z25" s="72"/>
      <c r="AA25" s="72"/>
      <c r="AB25" s="59"/>
      <c r="AC25" s="63"/>
      <c r="AD25" s="63"/>
      <c r="AE25" s="63"/>
      <c r="AF25" s="63"/>
      <c r="AG25" s="62"/>
      <c r="AH25" s="70"/>
      <c r="AI25" s="70"/>
      <c r="AJ25" s="70"/>
      <c r="AK25" s="70"/>
      <c r="AL25" s="62"/>
      <c r="AM25" s="65">
        <f t="shared" si="1"/>
        <v>18</v>
      </c>
      <c r="AN25" s="66">
        <f t="shared" si="2"/>
        <v>0</v>
      </c>
      <c r="AO25" s="66">
        <f t="shared" si="3"/>
        <v>18</v>
      </c>
      <c r="AP25" s="66">
        <f t="shared" si="4"/>
        <v>0</v>
      </c>
      <c r="AQ25" s="66">
        <f t="shared" si="5"/>
        <v>0</v>
      </c>
      <c r="AR25" s="67">
        <f t="shared" si="6"/>
        <v>2</v>
      </c>
    </row>
    <row r="26" spans="1:44" ht="20.100000000000001" customHeight="1">
      <c r="A26" s="56">
        <v>13</v>
      </c>
      <c r="B26" s="57" t="s">
        <v>48</v>
      </c>
      <c r="C26" s="46" t="s">
        <v>46</v>
      </c>
      <c r="D26" s="58"/>
      <c r="E26" s="58"/>
      <c r="F26" s="58"/>
      <c r="G26" s="58"/>
      <c r="H26" s="59"/>
      <c r="I26" s="58"/>
      <c r="J26" s="58"/>
      <c r="K26" s="58"/>
      <c r="L26" s="58"/>
      <c r="M26" s="59"/>
      <c r="N26" s="60"/>
      <c r="O26" s="60"/>
      <c r="P26" s="60"/>
      <c r="Q26" s="60"/>
      <c r="R26" s="62"/>
      <c r="S26" s="60">
        <v>10</v>
      </c>
      <c r="T26" s="60"/>
      <c r="U26" s="60"/>
      <c r="V26" s="60"/>
      <c r="W26" s="62">
        <v>1</v>
      </c>
      <c r="X26" s="63"/>
      <c r="Y26" s="63"/>
      <c r="Z26" s="63"/>
      <c r="AA26" s="63"/>
      <c r="AB26" s="62"/>
      <c r="AC26" s="72"/>
      <c r="AD26" s="63"/>
      <c r="AE26" s="63"/>
      <c r="AF26" s="63"/>
      <c r="AG26" s="62"/>
      <c r="AH26" s="70"/>
      <c r="AI26" s="70"/>
      <c r="AJ26" s="70"/>
      <c r="AK26" s="70"/>
      <c r="AL26" s="62"/>
      <c r="AM26" s="65">
        <f>AN26+AO26+AP26+AQ26</f>
        <v>10</v>
      </c>
      <c r="AN26" s="66">
        <f>D26+I26+N26+S26+X26+AC26+AH26</f>
        <v>10</v>
      </c>
      <c r="AO26" s="66">
        <f>E26+J26+O26+T26+Y26+AD26+AI26</f>
        <v>0</v>
      </c>
      <c r="AP26" s="66">
        <f>F26+K26+P26+U26+Z26+AE26+AJ26</f>
        <v>0</v>
      </c>
      <c r="AQ26" s="66">
        <f>G26+L26+Q26+V26+AA26+AF26+AK26</f>
        <v>0</v>
      </c>
      <c r="AR26" s="67">
        <f>H26+M26+R26+W26+AB26+AG26+AL26</f>
        <v>1</v>
      </c>
    </row>
    <row r="27" spans="1:44" ht="12.75" customHeight="1">
      <c r="A27" s="223" t="s">
        <v>49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54">
        <f>SUM(AM28:AM44)</f>
        <v>586</v>
      </c>
      <c r="AN27" s="54">
        <f>SUM(AN28:AN44)</f>
        <v>170</v>
      </c>
      <c r="AO27" s="54">
        <f t="shared" ref="AO27:AR27" si="13">SUM(AO28:AO44)</f>
        <v>48</v>
      </c>
      <c r="AP27" s="54">
        <f t="shared" si="13"/>
        <v>298</v>
      </c>
      <c r="AQ27" s="54">
        <f t="shared" si="13"/>
        <v>70</v>
      </c>
      <c r="AR27" s="54">
        <f t="shared" si="13"/>
        <v>62</v>
      </c>
    </row>
    <row r="28" spans="1:44" ht="20.100000000000001" customHeight="1">
      <c r="A28" s="138">
        <v>1</v>
      </c>
      <c r="B28" s="139" t="s">
        <v>50</v>
      </c>
      <c r="C28" s="46" t="s">
        <v>38</v>
      </c>
      <c r="D28" s="58">
        <v>10</v>
      </c>
      <c r="E28" s="58">
        <v>10</v>
      </c>
      <c r="F28" s="58">
        <v>18</v>
      </c>
      <c r="G28" s="58"/>
      <c r="H28" s="59">
        <v>4</v>
      </c>
      <c r="I28" s="58"/>
      <c r="J28" s="58"/>
      <c r="K28" s="58"/>
      <c r="L28" s="58"/>
      <c r="M28" s="59"/>
      <c r="N28" s="75"/>
      <c r="O28" s="75"/>
      <c r="P28" s="75"/>
      <c r="Q28" s="75"/>
      <c r="R28" s="76"/>
      <c r="S28" s="75"/>
      <c r="T28" s="75"/>
      <c r="U28" s="75"/>
      <c r="V28" s="75"/>
      <c r="W28" s="76"/>
      <c r="X28" s="72"/>
      <c r="Y28" s="72"/>
      <c r="Z28" s="72"/>
      <c r="AA28" s="72"/>
      <c r="AB28" s="59"/>
      <c r="AC28" s="72"/>
      <c r="AD28" s="72"/>
      <c r="AE28" s="72"/>
      <c r="AF28" s="72"/>
      <c r="AG28" s="59"/>
      <c r="AH28" s="70"/>
      <c r="AI28" s="70"/>
      <c r="AJ28" s="70"/>
      <c r="AK28" s="70"/>
      <c r="AL28" s="62"/>
      <c r="AM28" s="65">
        <f>AN28+AO28+AP28+AQ28</f>
        <v>38</v>
      </c>
      <c r="AN28" s="66">
        <f t="shared" ref="AN28:AN41" si="14">D28+I28+N28+S28+X28+AC28+AH28</f>
        <v>10</v>
      </c>
      <c r="AO28" s="66">
        <f t="shared" ref="AO28:AO41" si="15">E28+J28+O28+T28+Y28+AD28+AI28</f>
        <v>10</v>
      </c>
      <c r="AP28" s="66">
        <f t="shared" ref="AP28:AP41" si="16">F28+K28+P28+U28+Z28+AE28+AJ28</f>
        <v>18</v>
      </c>
      <c r="AQ28" s="66">
        <f t="shared" ref="AQ28:AQ41" si="17">G28+L28+Q28+V28+AA28+AF28+AK28</f>
        <v>0</v>
      </c>
      <c r="AR28" s="67">
        <f t="shared" ref="AR28:AR41" si="18">H28+M28+R28+W28+AB28+AG28+AL28</f>
        <v>4</v>
      </c>
    </row>
    <row r="29" spans="1:44" ht="20.100000000000001" customHeight="1">
      <c r="A29" s="138">
        <v>2</v>
      </c>
      <c r="B29" s="139" t="s">
        <v>51</v>
      </c>
      <c r="C29" s="46" t="s">
        <v>38</v>
      </c>
      <c r="D29" s="58">
        <v>10</v>
      </c>
      <c r="E29" s="58">
        <v>18</v>
      </c>
      <c r="F29" s="58">
        <v>18</v>
      </c>
      <c r="G29" s="58"/>
      <c r="H29" s="59">
        <v>5</v>
      </c>
      <c r="I29" s="58"/>
      <c r="J29" s="58"/>
      <c r="K29" s="58"/>
      <c r="L29" s="58"/>
      <c r="M29" s="59"/>
      <c r="N29" s="75"/>
      <c r="O29" s="75"/>
      <c r="P29" s="75"/>
      <c r="Q29" s="75"/>
      <c r="R29" s="76"/>
      <c r="S29" s="75"/>
      <c r="T29" s="75"/>
      <c r="U29" s="75"/>
      <c r="V29" s="75"/>
      <c r="W29" s="76"/>
      <c r="X29" s="72"/>
      <c r="Y29" s="72"/>
      <c r="Z29" s="72"/>
      <c r="AA29" s="72"/>
      <c r="AB29" s="59"/>
      <c r="AC29" s="72"/>
      <c r="AD29" s="72"/>
      <c r="AE29" s="72"/>
      <c r="AF29" s="72"/>
      <c r="AG29" s="59"/>
      <c r="AH29" s="70"/>
      <c r="AI29" s="70"/>
      <c r="AJ29" s="70"/>
      <c r="AK29" s="70"/>
      <c r="AL29" s="62"/>
      <c r="AM29" s="65">
        <f t="shared" ref="AM29:AM38" si="19">AN29+AO29+AP29+AQ29</f>
        <v>46</v>
      </c>
      <c r="AN29" s="66">
        <f t="shared" si="14"/>
        <v>10</v>
      </c>
      <c r="AO29" s="66">
        <f t="shared" si="15"/>
        <v>18</v>
      </c>
      <c r="AP29" s="66">
        <f t="shared" si="16"/>
        <v>18</v>
      </c>
      <c r="AQ29" s="66">
        <f t="shared" si="17"/>
        <v>0</v>
      </c>
      <c r="AR29" s="67">
        <f t="shared" si="18"/>
        <v>5</v>
      </c>
    </row>
    <row r="30" spans="1:44" ht="20.100000000000001" customHeight="1">
      <c r="A30" s="138">
        <v>3</v>
      </c>
      <c r="B30" s="139" t="s">
        <v>52</v>
      </c>
      <c r="C30" s="46" t="s">
        <v>32</v>
      </c>
      <c r="D30" s="58">
        <v>10</v>
      </c>
      <c r="E30" s="58">
        <v>10</v>
      </c>
      <c r="F30" s="58">
        <v>18</v>
      </c>
      <c r="G30" s="58"/>
      <c r="H30" s="59">
        <v>4</v>
      </c>
      <c r="I30" s="58"/>
      <c r="J30" s="58"/>
      <c r="K30" s="58"/>
      <c r="L30" s="58"/>
      <c r="M30" s="59"/>
      <c r="N30" s="75"/>
      <c r="O30" s="75"/>
      <c r="P30" s="75"/>
      <c r="Q30" s="75"/>
      <c r="R30" s="76"/>
      <c r="S30" s="75"/>
      <c r="T30" s="75"/>
      <c r="U30" s="75"/>
      <c r="V30" s="75"/>
      <c r="W30" s="76"/>
      <c r="X30" s="72"/>
      <c r="Y30" s="72"/>
      <c r="Z30" s="72"/>
      <c r="AA30" s="72"/>
      <c r="AB30" s="59"/>
      <c r="AC30" s="72"/>
      <c r="AD30" s="72"/>
      <c r="AE30" s="72"/>
      <c r="AF30" s="72"/>
      <c r="AG30" s="59"/>
      <c r="AH30" s="70"/>
      <c r="AI30" s="70"/>
      <c r="AJ30" s="70"/>
      <c r="AK30" s="70"/>
      <c r="AL30" s="62"/>
      <c r="AM30" s="65">
        <f t="shared" ref="AM30:AM37" si="20">AN30+AO30+AP30+AQ30</f>
        <v>38</v>
      </c>
      <c r="AN30" s="66">
        <f t="shared" ref="AN30:AR34" si="21">D30+I30+N30+S30+X30+AC30+AH30</f>
        <v>10</v>
      </c>
      <c r="AO30" s="66">
        <f t="shared" si="21"/>
        <v>10</v>
      </c>
      <c r="AP30" s="66">
        <f t="shared" si="21"/>
        <v>18</v>
      </c>
      <c r="AQ30" s="66">
        <f t="shared" si="21"/>
        <v>0</v>
      </c>
      <c r="AR30" s="67">
        <f t="shared" si="21"/>
        <v>4</v>
      </c>
    </row>
    <row r="31" spans="1:44" ht="20.100000000000001" customHeight="1">
      <c r="A31" s="138">
        <v>4</v>
      </c>
      <c r="B31" s="139" t="s">
        <v>53</v>
      </c>
      <c r="C31" s="46" t="s">
        <v>40</v>
      </c>
      <c r="D31" s="58"/>
      <c r="E31" s="77"/>
      <c r="F31" s="58"/>
      <c r="G31" s="58"/>
      <c r="H31" s="59"/>
      <c r="I31" s="58">
        <v>10</v>
      </c>
      <c r="J31" s="58"/>
      <c r="K31" s="58">
        <v>18</v>
      </c>
      <c r="L31" s="58"/>
      <c r="M31" s="59">
        <v>3</v>
      </c>
      <c r="N31" s="75"/>
      <c r="O31" s="75"/>
      <c r="P31" s="75"/>
      <c r="Q31" s="75"/>
      <c r="R31" s="76"/>
      <c r="S31" s="75"/>
      <c r="T31" s="75"/>
      <c r="U31" s="75"/>
      <c r="V31" s="75"/>
      <c r="W31" s="76"/>
      <c r="X31" s="72"/>
      <c r="Y31" s="72"/>
      <c r="Z31" s="72"/>
      <c r="AA31" s="72"/>
      <c r="AB31" s="59"/>
      <c r="AC31" s="72"/>
      <c r="AD31" s="72"/>
      <c r="AE31" s="72"/>
      <c r="AF31" s="72"/>
      <c r="AG31" s="59"/>
      <c r="AH31" s="70"/>
      <c r="AI31" s="70"/>
      <c r="AJ31" s="70"/>
      <c r="AK31" s="70"/>
      <c r="AL31" s="62"/>
      <c r="AM31" s="65">
        <f t="shared" si="20"/>
        <v>28</v>
      </c>
      <c r="AN31" s="66">
        <f t="shared" si="21"/>
        <v>10</v>
      </c>
      <c r="AO31" s="66">
        <f t="shared" si="21"/>
        <v>0</v>
      </c>
      <c r="AP31" s="66">
        <f t="shared" si="21"/>
        <v>18</v>
      </c>
      <c r="AQ31" s="66">
        <f t="shared" si="21"/>
        <v>0</v>
      </c>
      <c r="AR31" s="67">
        <f t="shared" si="21"/>
        <v>3</v>
      </c>
    </row>
    <row r="32" spans="1:44" ht="24" customHeight="1">
      <c r="A32" s="138">
        <v>5</v>
      </c>
      <c r="B32" s="139" t="s">
        <v>54</v>
      </c>
      <c r="C32" s="46" t="s">
        <v>55</v>
      </c>
      <c r="D32" s="58"/>
      <c r="E32" s="58"/>
      <c r="F32" s="58"/>
      <c r="G32" s="58"/>
      <c r="H32" s="59"/>
      <c r="I32" s="58">
        <v>10</v>
      </c>
      <c r="J32" s="58">
        <v>10</v>
      </c>
      <c r="K32" s="58">
        <v>18</v>
      </c>
      <c r="L32" s="58"/>
      <c r="M32" s="59">
        <v>4</v>
      </c>
      <c r="N32" s="75"/>
      <c r="O32" s="75"/>
      <c r="P32" s="75"/>
      <c r="Q32" s="75"/>
      <c r="R32" s="76"/>
      <c r="S32" s="75"/>
      <c r="T32" s="75"/>
      <c r="U32" s="75"/>
      <c r="V32" s="75"/>
      <c r="W32" s="76"/>
      <c r="X32" s="72"/>
      <c r="Y32" s="72"/>
      <c r="Z32" s="72"/>
      <c r="AA32" s="72"/>
      <c r="AB32" s="59"/>
      <c r="AC32" s="72"/>
      <c r="AD32" s="72"/>
      <c r="AE32" s="72"/>
      <c r="AF32" s="72"/>
      <c r="AG32" s="59"/>
      <c r="AH32" s="70"/>
      <c r="AI32" s="70"/>
      <c r="AJ32" s="70"/>
      <c r="AK32" s="70"/>
      <c r="AL32" s="62"/>
      <c r="AM32" s="65">
        <f t="shared" si="20"/>
        <v>38</v>
      </c>
      <c r="AN32" s="66">
        <f t="shared" si="21"/>
        <v>10</v>
      </c>
      <c r="AO32" s="66">
        <f t="shared" si="21"/>
        <v>10</v>
      </c>
      <c r="AP32" s="66">
        <f t="shared" si="21"/>
        <v>18</v>
      </c>
      <c r="AQ32" s="66">
        <f t="shared" si="21"/>
        <v>0</v>
      </c>
      <c r="AR32" s="67">
        <f t="shared" si="21"/>
        <v>4</v>
      </c>
    </row>
    <row r="33" spans="1:44" ht="20.100000000000001" customHeight="1">
      <c r="A33" s="138">
        <v>6</v>
      </c>
      <c r="B33" s="139" t="s">
        <v>56</v>
      </c>
      <c r="C33" s="46" t="s">
        <v>40</v>
      </c>
      <c r="D33" s="58"/>
      <c r="E33" s="77"/>
      <c r="F33" s="58"/>
      <c r="G33" s="58"/>
      <c r="H33" s="59"/>
      <c r="I33" s="58">
        <v>10</v>
      </c>
      <c r="J33" s="58"/>
      <c r="K33" s="58">
        <v>18</v>
      </c>
      <c r="L33" s="58"/>
      <c r="M33" s="59">
        <v>3</v>
      </c>
      <c r="N33" s="75"/>
      <c r="O33" s="75"/>
      <c r="P33" s="75"/>
      <c r="Q33" s="75"/>
      <c r="R33" s="76"/>
      <c r="S33" s="75"/>
      <c r="T33" s="75"/>
      <c r="U33" s="75"/>
      <c r="V33" s="75"/>
      <c r="W33" s="76"/>
      <c r="X33" s="72"/>
      <c r="Y33" s="72"/>
      <c r="Z33" s="72"/>
      <c r="AA33" s="72"/>
      <c r="AB33" s="59"/>
      <c r="AC33" s="72"/>
      <c r="AD33" s="72"/>
      <c r="AE33" s="72"/>
      <c r="AF33" s="72"/>
      <c r="AG33" s="59"/>
      <c r="AH33" s="70"/>
      <c r="AI33" s="70"/>
      <c r="AJ33" s="70"/>
      <c r="AK33" s="70"/>
      <c r="AL33" s="62"/>
      <c r="AM33" s="65">
        <f t="shared" si="20"/>
        <v>28</v>
      </c>
      <c r="AN33" s="66">
        <f t="shared" si="21"/>
        <v>10</v>
      </c>
      <c r="AO33" s="66">
        <f t="shared" si="21"/>
        <v>0</v>
      </c>
      <c r="AP33" s="66">
        <f t="shared" si="21"/>
        <v>18</v>
      </c>
      <c r="AQ33" s="66">
        <f t="shared" si="21"/>
        <v>0</v>
      </c>
      <c r="AR33" s="67">
        <f t="shared" si="21"/>
        <v>3</v>
      </c>
    </row>
    <row r="34" spans="1:44" ht="20.100000000000001" customHeight="1">
      <c r="A34" s="138">
        <v>7</v>
      </c>
      <c r="B34" s="139" t="s">
        <v>57</v>
      </c>
      <c r="C34" s="46" t="s">
        <v>55</v>
      </c>
      <c r="D34" s="58"/>
      <c r="E34" s="77"/>
      <c r="F34" s="58"/>
      <c r="G34" s="58"/>
      <c r="H34" s="59"/>
      <c r="I34" s="58">
        <v>10</v>
      </c>
      <c r="J34" s="58"/>
      <c r="K34" s="58">
        <v>18</v>
      </c>
      <c r="L34" s="58">
        <v>10</v>
      </c>
      <c r="M34" s="59">
        <v>4</v>
      </c>
      <c r="N34" s="75"/>
      <c r="O34" s="75"/>
      <c r="P34" s="75"/>
      <c r="Q34" s="75"/>
      <c r="R34" s="76"/>
      <c r="S34" s="75"/>
      <c r="T34" s="75"/>
      <c r="U34" s="75"/>
      <c r="V34" s="75"/>
      <c r="W34" s="76"/>
      <c r="X34" s="72"/>
      <c r="Y34" s="72"/>
      <c r="Z34" s="72"/>
      <c r="AA34" s="72"/>
      <c r="AB34" s="59"/>
      <c r="AC34" s="72"/>
      <c r="AD34" s="72"/>
      <c r="AE34" s="72"/>
      <c r="AF34" s="72"/>
      <c r="AG34" s="59"/>
      <c r="AH34" s="70"/>
      <c r="AI34" s="70"/>
      <c r="AJ34" s="70"/>
      <c r="AK34" s="70"/>
      <c r="AL34" s="62"/>
      <c r="AM34" s="65">
        <f t="shared" si="20"/>
        <v>38</v>
      </c>
      <c r="AN34" s="66">
        <f t="shared" si="21"/>
        <v>10</v>
      </c>
      <c r="AO34" s="66">
        <f t="shared" si="21"/>
        <v>0</v>
      </c>
      <c r="AP34" s="66">
        <f t="shared" si="21"/>
        <v>18</v>
      </c>
      <c r="AQ34" s="66">
        <f t="shared" si="21"/>
        <v>10</v>
      </c>
      <c r="AR34" s="67">
        <f t="shared" si="21"/>
        <v>4</v>
      </c>
    </row>
    <row r="35" spans="1:44" ht="20.100000000000001" customHeight="1">
      <c r="A35" s="138">
        <v>8</v>
      </c>
      <c r="B35" s="148" t="s">
        <v>58</v>
      </c>
      <c r="C35" s="46" t="s">
        <v>30</v>
      </c>
      <c r="D35" s="58"/>
      <c r="E35" s="77"/>
      <c r="F35" s="58"/>
      <c r="G35" s="58"/>
      <c r="H35" s="59"/>
      <c r="I35" s="58"/>
      <c r="J35" s="58"/>
      <c r="K35" s="58"/>
      <c r="L35" s="58"/>
      <c r="M35" s="59"/>
      <c r="N35" s="75">
        <v>10</v>
      </c>
      <c r="O35" s="75"/>
      <c r="P35" s="75">
        <v>18</v>
      </c>
      <c r="Q35" s="75"/>
      <c r="R35" s="76">
        <v>3</v>
      </c>
      <c r="S35" s="75"/>
      <c r="T35" s="75"/>
      <c r="U35" s="75"/>
      <c r="V35" s="75"/>
      <c r="W35" s="76"/>
      <c r="X35" s="72"/>
      <c r="Y35" s="72"/>
      <c r="Z35" s="72"/>
      <c r="AA35" s="72"/>
      <c r="AB35" s="59"/>
      <c r="AC35" s="72"/>
      <c r="AD35" s="72"/>
      <c r="AE35" s="72"/>
      <c r="AF35" s="72"/>
      <c r="AG35" s="59"/>
      <c r="AH35" s="70"/>
      <c r="AI35" s="70"/>
      <c r="AJ35" s="70"/>
      <c r="AK35" s="70"/>
      <c r="AL35" s="62"/>
      <c r="AM35" s="65">
        <f t="shared" si="20"/>
        <v>28</v>
      </c>
      <c r="AN35" s="66">
        <f t="shared" ref="AN35" si="22">D35+I35+N35+S35+X35+AC35+AH35</f>
        <v>10</v>
      </c>
      <c r="AO35" s="66">
        <f t="shared" ref="AO35" si="23">E35+J35+O35+T35+Y35+AD35+AI35</f>
        <v>0</v>
      </c>
      <c r="AP35" s="66">
        <f t="shared" ref="AP35" si="24">F35+K35+P35+U35+Z35+AE35+AJ35</f>
        <v>18</v>
      </c>
      <c r="AQ35" s="66">
        <f t="shared" ref="AQ35" si="25">G35+L35+Q35+V35+AA35+AF35+AK35</f>
        <v>0</v>
      </c>
      <c r="AR35" s="67">
        <f t="shared" ref="AR35" si="26">H35+M35+R35+W35+AB35+AG35+AL35</f>
        <v>3</v>
      </c>
    </row>
    <row r="36" spans="1:44" ht="20.100000000000001" customHeight="1">
      <c r="A36" s="138">
        <v>9</v>
      </c>
      <c r="B36" s="139" t="s">
        <v>59</v>
      </c>
      <c r="C36" s="46" t="s">
        <v>60</v>
      </c>
      <c r="D36" s="58"/>
      <c r="E36" s="77"/>
      <c r="F36" s="58"/>
      <c r="G36" s="58"/>
      <c r="H36" s="59"/>
      <c r="I36" s="58"/>
      <c r="J36" s="58"/>
      <c r="K36" s="58"/>
      <c r="L36" s="58"/>
      <c r="M36" s="59"/>
      <c r="N36" s="75">
        <v>10</v>
      </c>
      <c r="O36" s="75"/>
      <c r="P36" s="75">
        <v>18</v>
      </c>
      <c r="Q36" s="75">
        <v>10</v>
      </c>
      <c r="R36" s="76">
        <v>4</v>
      </c>
      <c r="S36" s="75"/>
      <c r="T36" s="75"/>
      <c r="U36" s="75"/>
      <c r="V36" s="75"/>
      <c r="W36" s="76"/>
      <c r="X36" s="72"/>
      <c r="Y36" s="72"/>
      <c r="Z36" s="72"/>
      <c r="AA36" s="72"/>
      <c r="AB36" s="59"/>
      <c r="AC36" s="72"/>
      <c r="AD36" s="72"/>
      <c r="AE36" s="72"/>
      <c r="AF36" s="72"/>
      <c r="AG36" s="59"/>
      <c r="AH36" s="70"/>
      <c r="AI36" s="70"/>
      <c r="AJ36" s="70"/>
      <c r="AK36" s="70"/>
      <c r="AL36" s="62"/>
      <c r="AM36" s="65">
        <f t="shared" si="20"/>
        <v>38</v>
      </c>
      <c r="AN36" s="66">
        <f t="shared" si="14"/>
        <v>10</v>
      </c>
      <c r="AO36" s="66">
        <f t="shared" si="15"/>
        <v>0</v>
      </c>
      <c r="AP36" s="66">
        <f t="shared" si="16"/>
        <v>18</v>
      </c>
      <c r="AQ36" s="66">
        <f t="shared" si="17"/>
        <v>10</v>
      </c>
      <c r="AR36" s="67">
        <f t="shared" si="18"/>
        <v>4</v>
      </c>
    </row>
    <row r="37" spans="1:44" ht="20.100000000000001" customHeight="1">
      <c r="A37" s="138">
        <v>10</v>
      </c>
      <c r="B37" s="139" t="s">
        <v>61</v>
      </c>
      <c r="C37" s="46" t="s">
        <v>30</v>
      </c>
      <c r="D37" s="58"/>
      <c r="E37" s="77"/>
      <c r="F37" s="58"/>
      <c r="G37" s="58"/>
      <c r="H37" s="59"/>
      <c r="I37" s="58"/>
      <c r="J37" s="58"/>
      <c r="K37" s="58"/>
      <c r="L37" s="58"/>
      <c r="M37" s="59"/>
      <c r="N37" s="75">
        <v>10</v>
      </c>
      <c r="O37" s="75"/>
      <c r="P37" s="75">
        <v>18</v>
      </c>
      <c r="Q37" s="75">
        <v>10</v>
      </c>
      <c r="R37" s="76">
        <v>4</v>
      </c>
      <c r="S37" s="75"/>
      <c r="T37" s="75"/>
      <c r="U37" s="75"/>
      <c r="V37" s="75"/>
      <c r="W37" s="76"/>
      <c r="X37" s="72"/>
      <c r="Y37" s="72"/>
      <c r="Z37" s="72"/>
      <c r="AA37" s="72"/>
      <c r="AB37" s="59"/>
      <c r="AC37" s="72"/>
      <c r="AD37" s="72"/>
      <c r="AE37" s="72"/>
      <c r="AF37" s="72"/>
      <c r="AG37" s="59"/>
      <c r="AH37" s="70"/>
      <c r="AI37" s="70"/>
      <c r="AJ37" s="70"/>
      <c r="AK37" s="70"/>
      <c r="AL37" s="62"/>
      <c r="AM37" s="65">
        <f t="shared" si="20"/>
        <v>38</v>
      </c>
      <c r="AN37" s="66">
        <f t="shared" si="14"/>
        <v>10</v>
      </c>
      <c r="AO37" s="66">
        <f t="shared" si="15"/>
        <v>0</v>
      </c>
      <c r="AP37" s="66">
        <f t="shared" si="16"/>
        <v>18</v>
      </c>
      <c r="AQ37" s="66">
        <f t="shared" si="17"/>
        <v>10</v>
      </c>
      <c r="AR37" s="67">
        <f t="shared" si="18"/>
        <v>4</v>
      </c>
    </row>
    <row r="38" spans="1:44" ht="20.100000000000001" customHeight="1">
      <c r="A38" s="138">
        <v>11</v>
      </c>
      <c r="B38" s="139" t="s">
        <v>62</v>
      </c>
      <c r="C38" s="46" t="s">
        <v>60</v>
      </c>
      <c r="D38" s="58"/>
      <c r="E38" s="77"/>
      <c r="F38" s="58"/>
      <c r="G38" s="58"/>
      <c r="H38" s="59"/>
      <c r="I38" s="58"/>
      <c r="J38" s="58"/>
      <c r="K38" s="58"/>
      <c r="L38" s="58"/>
      <c r="M38" s="59"/>
      <c r="N38" s="75">
        <v>10</v>
      </c>
      <c r="O38" s="75"/>
      <c r="P38" s="75">
        <v>18</v>
      </c>
      <c r="Q38" s="75"/>
      <c r="R38" s="76">
        <v>3</v>
      </c>
      <c r="S38" s="75"/>
      <c r="T38" s="75"/>
      <c r="U38" s="75"/>
      <c r="V38" s="75"/>
      <c r="W38" s="76"/>
      <c r="X38" s="72"/>
      <c r="Y38" s="72"/>
      <c r="Z38" s="72"/>
      <c r="AA38" s="72"/>
      <c r="AB38" s="59"/>
      <c r="AC38" s="72"/>
      <c r="AD38" s="72"/>
      <c r="AE38" s="72"/>
      <c r="AF38" s="72"/>
      <c r="AG38" s="59"/>
      <c r="AH38" s="70"/>
      <c r="AI38" s="70"/>
      <c r="AJ38" s="70"/>
      <c r="AK38" s="70"/>
      <c r="AL38" s="62"/>
      <c r="AM38" s="65">
        <f t="shared" si="19"/>
        <v>28</v>
      </c>
      <c r="AN38" s="66">
        <f t="shared" si="14"/>
        <v>10</v>
      </c>
      <c r="AO38" s="66">
        <f t="shared" si="15"/>
        <v>0</v>
      </c>
      <c r="AP38" s="66">
        <f t="shared" si="16"/>
        <v>18</v>
      </c>
      <c r="AQ38" s="66">
        <f t="shared" si="17"/>
        <v>0</v>
      </c>
      <c r="AR38" s="67">
        <f t="shared" si="18"/>
        <v>3</v>
      </c>
    </row>
    <row r="39" spans="1:44" ht="22.7" customHeight="1">
      <c r="A39" s="138">
        <v>12</v>
      </c>
      <c r="B39" s="139" t="s">
        <v>63</v>
      </c>
      <c r="C39" s="46" t="s">
        <v>60</v>
      </c>
      <c r="D39" s="58"/>
      <c r="E39" s="77"/>
      <c r="F39" s="58"/>
      <c r="G39" s="58"/>
      <c r="H39" s="59"/>
      <c r="I39" s="58"/>
      <c r="J39" s="58"/>
      <c r="K39" s="58"/>
      <c r="L39" s="58"/>
      <c r="M39" s="59"/>
      <c r="N39" s="75">
        <v>10</v>
      </c>
      <c r="O39" s="75"/>
      <c r="P39" s="75">
        <v>18</v>
      </c>
      <c r="Q39" s="75">
        <v>10</v>
      </c>
      <c r="R39" s="76">
        <v>4</v>
      </c>
      <c r="S39" s="75"/>
      <c r="T39" s="75"/>
      <c r="U39" s="75"/>
      <c r="V39" s="75"/>
      <c r="W39" s="76"/>
      <c r="X39" s="72"/>
      <c r="Y39" s="72"/>
      <c r="Z39" s="72"/>
      <c r="AA39" s="72"/>
      <c r="AB39" s="59"/>
      <c r="AC39" s="72"/>
      <c r="AD39" s="72"/>
      <c r="AE39" s="72"/>
      <c r="AF39" s="72"/>
      <c r="AG39" s="59"/>
      <c r="AH39" s="70"/>
      <c r="AI39" s="70"/>
      <c r="AJ39" s="70"/>
      <c r="AK39" s="70"/>
      <c r="AL39" s="62"/>
      <c r="AM39" s="65">
        <f t="shared" ref="AM39" si="27">AN39+AO39+AP39+AQ39</f>
        <v>38</v>
      </c>
      <c r="AN39" s="66">
        <f t="shared" ref="AN39" si="28">D39+I39+N39+S39+X39+AC39+AH39</f>
        <v>10</v>
      </c>
      <c r="AO39" s="66">
        <f t="shared" ref="AO39" si="29">E39+J39+O39+T39+Y39+AD39+AI39</f>
        <v>0</v>
      </c>
      <c r="AP39" s="66">
        <f t="shared" ref="AP39" si="30">F39+K39+P39+U39+Z39+AE39+AJ39</f>
        <v>18</v>
      </c>
      <c r="AQ39" s="66">
        <f t="shared" ref="AQ39" si="31">G39+L39+Q39+V39+AA39+AF39+AK39</f>
        <v>10</v>
      </c>
      <c r="AR39" s="67">
        <f t="shared" ref="AR39" si="32">H39+M39+R39+W39+AB39+AG39+AL39</f>
        <v>4</v>
      </c>
    </row>
    <row r="40" spans="1:44" ht="20.100000000000001" customHeight="1">
      <c r="A40" s="138">
        <v>13</v>
      </c>
      <c r="B40" s="148" t="s">
        <v>64</v>
      </c>
      <c r="C40" s="46" t="s">
        <v>46</v>
      </c>
      <c r="D40" s="58"/>
      <c r="E40" s="77"/>
      <c r="F40" s="58"/>
      <c r="G40" s="58"/>
      <c r="H40" s="59"/>
      <c r="I40" s="58"/>
      <c r="J40" s="58"/>
      <c r="K40" s="58"/>
      <c r="L40" s="58"/>
      <c r="M40" s="59"/>
      <c r="N40" s="75"/>
      <c r="O40" s="75"/>
      <c r="P40" s="75"/>
      <c r="Q40" s="75"/>
      <c r="R40" s="76"/>
      <c r="S40" s="75">
        <v>10</v>
      </c>
      <c r="T40" s="75"/>
      <c r="U40" s="75">
        <v>18</v>
      </c>
      <c r="V40" s="75"/>
      <c r="W40" s="76">
        <v>3</v>
      </c>
      <c r="X40" s="72"/>
      <c r="Y40" s="72"/>
      <c r="Z40" s="72"/>
      <c r="AA40" s="72"/>
      <c r="AB40" s="59"/>
      <c r="AC40" s="72"/>
      <c r="AD40" s="72"/>
      <c r="AE40" s="72"/>
      <c r="AF40" s="72"/>
      <c r="AG40" s="59"/>
      <c r="AH40" s="70"/>
      <c r="AI40" s="70"/>
      <c r="AJ40" s="70"/>
      <c r="AK40" s="70"/>
      <c r="AL40" s="62"/>
      <c r="AM40" s="65">
        <f>AN40+AO40+AP40+AQ40</f>
        <v>28</v>
      </c>
      <c r="AN40" s="66">
        <f t="shared" si="14"/>
        <v>10</v>
      </c>
      <c r="AO40" s="66">
        <f t="shared" si="15"/>
        <v>0</v>
      </c>
      <c r="AP40" s="66">
        <f t="shared" si="16"/>
        <v>18</v>
      </c>
      <c r="AQ40" s="66">
        <f t="shared" si="17"/>
        <v>0</v>
      </c>
      <c r="AR40" s="67">
        <f t="shared" si="18"/>
        <v>3</v>
      </c>
    </row>
    <row r="41" spans="1:44" ht="20.100000000000001" customHeight="1">
      <c r="A41" s="138">
        <v>14</v>
      </c>
      <c r="B41" s="140" t="s">
        <v>65</v>
      </c>
      <c r="C41" s="46" t="s">
        <v>66</v>
      </c>
      <c r="D41" s="58"/>
      <c r="E41" s="77"/>
      <c r="F41" s="58"/>
      <c r="G41" s="58"/>
      <c r="H41" s="59"/>
      <c r="I41" s="58"/>
      <c r="J41" s="58"/>
      <c r="K41" s="58"/>
      <c r="L41" s="58"/>
      <c r="M41" s="59"/>
      <c r="N41" s="75"/>
      <c r="O41" s="75"/>
      <c r="P41" s="75"/>
      <c r="Q41" s="75"/>
      <c r="R41" s="76"/>
      <c r="S41" s="75">
        <v>10</v>
      </c>
      <c r="T41" s="75"/>
      <c r="U41" s="75">
        <v>18</v>
      </c>
      <c r="V41" s="75">
        <v>10</v>
      </c>
      <c r="W41" s="76">
        <v>4</v>
      </c>
      <c r="X41" s="72"/>
      <c r="Y41" s="72"/>
      <c r="Z41" s="72"/>
      <c r="AA41" s="72"/>
      <c r="AB41" s="59"/>
      <c r="AC41" s="72"/>
      <c r="AD41" s="72"/>
      <c r="AE41" s="72"/>
      <c r="AF41" s="72"/>
      <c r="AG41" s="59"/>
      <c r="AH41" s="70"/>
      <c r="AI41" s="70"/>
      <c r="AJ41" s="70"/>
      <c r="AK41" s="70"/>
      <c r="AL41" s="62"/>
      <c r="AM41" s="65">
        <f>AN41+AO41+AP41+AQ41</f>
        <v>38</v>
      </c>
      <c r="AN41" s="66">
        <f t="shared" si="14"/>
        <v>10</v>
      </c>
      <c r="AO41" s="66">
        <f t="shared" si="15"/>
        <v>0</v>
      </c>
      <c r="AP41" s="66">
        <f t="shared" si="16"/>
        <v>18</v>
      </c>
      <c r="AQ41" s="66">
        <f t="shared" si="17"/>
        <v>10</v>
      </c>
      <c r="AR41" s="67">
        <f t="shared" si="18"/>
        <v>4</v>
      </c>
    </row>
    <row r="42" spans="1:44" ht="20.100000000000001" customHeight="1">
      <c r="A42" s="138">
        <v>15</v>
      </c>
      <c r="B42" s="139" t="s">
        <v>67</v>
      </c>
      <c r="C42" s="46" t="s">
        <v>66</v>
      </c>
      <c r="D42" s="58"/>
      <c r="E42" s="77"/>
      <c r="F42" s="58"/>
      <c r="G42" s="58"/>
      <c r="H42" s="59"/>
      <c r="I42" s="58"/>
      <c r="J42" s="58"/>
      <c r="K42" s="58"/>
      <c r="L42" s="58"/>
      <c r="M42" s="59"/>
      <c r="N42" s="75"/>
      <c r="O42" s="75"/>
      <c r="P42" s="75"/>
      <c r="Q42" s="75"/>
      <c r="R42" s="76"/>
      <c r="S42" s="75">
        <v>10</v>
      </c>
      <c r="T42" s="75"/>
      <c r="U42" s="75">
        <v>18</v>
      </c>
      <c r="V42" s="75">
        <v>10</v>
      </c>
      <c r="W42" s="76">
        <v>4</v>
      </c>
      <c r="X42" s="72"/>
      <c r="Y42" s="72"/>
      <c r="Z42" s="72"/>
      <c r="AA42" s="72"/>
      <c r="AB42" s="59"/>
      <c r="AC42" s="72"/>
      <c r="AD42" s="72"/>
      <c r="AE42" s="72"/>
      <c r="AF42" s="72"/>
      <c r="AG42" s="59"/>
      <c r="AH42" s="70"/>
      <c r="AI42" s="70"/>
      <c r="AJ42" s="70"/>
      <c r="AK42" s="70"/>
      <c r="AL42" s="62"/>
      <c r="AM42" s="65">
        <f t="shared" ref="AM42" si="33">AN42+AO42+AP42+AQ42</f>
        <v>38</v>
      </c>
      <c r="AN42" s="66">
        <f t="shared" ref="AN42" si="34">D42+I42+N42+S42+X42+AC42+AH42</f>
        <v>10</v>
      </c>
      <c r="AO42" s="66">
        <f t="shared" ref="AO42" si="35">E42+J42+O42+T42+Y42+AD42+AI42</f>
        <v>0</v>
      </c>
      <c r="AP42" s="66">
        <f t="shared" ref="AP42" si="36">F42+K42+P42+U42+Z42+AE42+AJ42</f>
        <v>18</v>
      </c>
      <c r="AQ42" s="66">
        <f t="shared" ref="AQ42" si="37">G42+L42+Q42+V42+AA42+AF42+AK42</f>
        <v>10</v>
      </c>
      <c r="AR42" s="67">
        <f t="shared" ref="AR42" si="38">H42+M42+R42+W42+AB42+AG42+AL42</f>
        <v>4</v>
      </c>
    </row>
    <row r="43" spans="1:44" ht="19.7" customHeight="1">
      <c r="A43" s="138">
        <v>16</v>
      </c>
      <c r="B43" s="139" t="s">
        <v>68</v>
      </c>
      <c r="C43" s="46" t="s">
        <v>69</v>
      </c>
      <c r="D43" s="58"/>
      <c r="E43" s="77"/>
      <c r="F43" s="58"/>
      <c r="G43" s="58"/>
      <c r="H43" s="59"/>
      <c r="I43" s="58"/>
      <c r="J43" s="58"/>
      <c r="K43" s="58"/>
      <c r="L43" s="58"/>
      <c r="M43" s="59"/>
      <c r="N43" s="75"/>
      <c r="O43" s="75"/>
      <c r="P43" s="75"/>
      <c r="Q43" s="75"/>
      <c r="R43" s="76"/>
      <c r="S43" s="75">
        <v>10</v>
      </c>
      <c r="T43" s="75"/>
      <c r="U43" s="75">
        <v>18</v>
      </c>
      <c r="V43" s="75"/>
      <c r="W43" s="76">
        <v>3</v>
      </c>
      <c r="X43" s="72"/>
      <c r="Y43" s="72"/>
      <c r="Z43" s="72"/>
      <c r="AA43" s="72"/>
      <c r="AB43" s="59"/>
      <c r="AC43" s="72"/>
      <c r="AD43" s="72"/>
      <c r="AE43" s="72"/>
      <c r="AF43" s="72"/>
      <c r="AG43" s="59"/>
      <c r="AH43" s="70"/>
      <c r="AI43" s="70"/>
      <c r="AJ43" s="70"/>
      <c r="AK43" s="70"/>
      <c r="AL43" s="62"/>
      <c r="AM43" s="65">
        <f>AN43+AO43+AP43+AQ43</f>
        <v>28</v>
      </c>
      <c r="AN43" s="66">
        <f t="shared" ref="AN43:AR44" si="39">D43+I43+N43+S43+X43+AC43+AH43</f>
        <v>10</v>
      </c>
      <c r="AO43" s="66">
        <f t="shared" si="39"/>
        <v>0</v>
      </c>
      <c r="AP43" s="66">
        <f t="shared" si="39"/>
        <v>18</v>
      </c>
      <c r="AQ43" s="66">
        <f t="shared" si="39"/>
        <v>0</v>
      </c>
      <c r="AR43" s="67">
        <f t="shared" si="39"/>
        <v>3</v>
      </c>
    </row>
    <row r="44" spans="1:44" ht="20.100000000000001" customHeight="1">
      <c r="A44" s="138">
        <v>17</v>
      </c>
      <c r="B44" s="139" t="s">
        <v>70</v>
      </c>
      <c r="C44" s="46" t="s">
        <v>69</v>
      </c>
      <c r="D44" s="58"/>
      <c r="E44" s="77"/>
      <c r="F44" s="58"/>
      <c r="G44" s="58"/>
      <c r="H44" s="59"/>
      <c r="I44" s="58"/>
      <c r="J44" s="58"/>
      <c r="K44" s="58"/>
      <c r="L44" s="58"/>
      <c r="M44" s="59"/>
      <c r="N44" s="75"/>
      <c r="O44" s="75"/>
      <c r="P44" s="75"/>
      <c r="Q44" s="75"/>
      <c r="R44" s="76"/>
      <c r="S44" s="75">
        <v>10</v>
      </c>
      <c r="T44" s="75"/>
      <c r="U44" s="75">
        <v>10</v>
      </c>
      <c r="V44" s="75">
        <v>10</v>
      </c>
      <c r="W44" s="76">
        <v>3</v>
      </c>
      <c r="X44" s="72"/>
      <c r="Y44" s="72"/>
      <c r="Z44" s="72"/>
      <c r="AA44" s="72"/>
      <c r="AB44" s="59"/>
      <c r="AC44" s="72"/>
      <c r="AD44" s="72"/>
      <c r="AE44" s="72"/>
      <c r="AF44" s="72"/>
      <c r="AG44" s="59"/>
      <c r="AH44" s="70"/>
      <c r="AI44" s="70"/>
      <c r="AJ44" s="70"/>
      <c r="AK44" s="70"/>
      <c r="AL44" s="62"/>
      <c r="AM44" s="65">
        <f>AN44+AO44+AP44+AQ44</f>
        <v>30</v>
      </c>
      <c r="AN44" s="66">
        <f t="shared" si="39"/>
        <v>10</v>
      </c>
      <c r="AO44" s="66">
        <f t="shared" si="39"/>
        <v>0</v>
      </c>
      <c r="AP44" s="66">
        <f t="shared" si="39"/>
        <v>10</v>
      </c>
      <c r="AQ44" s="66">
        <f t="shared" si="39"/>
        <v>10</v>
      </c>
      <c r="AR44" s="67">
        <f t="shared" si="39"/>
        <v>3</v>
      </c>
    </row>
    <row r="45" spans="1:44" ht="12" customHeight="1">
      <c r="A45" s="223" t="s">
        <v>71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78">
        <f t="shared" ref="AM45:AR45" si="40">AM46</f>
        <v>614</v>
      </c>
      <c r="AN45" s="78">
        <f t="shared" si="40"/>
        <v>180</v>
      </c>
      <c r="AO45" s="78">
        <f t="shared" si="40"/>
        <v>0</v>
      </c>
      <c r="AP45" s="78">
        <f t="shared" si="40"/>
        <v>324</v>
      </c>
      <c r="AQ45" s="78">
        <f t="shared" si="40"/>
        <v>110</v>
      </c>
      <c r="AR45" s="79">
        <f t="shared" si="40"/>
        <v>65</v>
      </c>
    </row>
    <row r="46" spans="1:44" ht="20.100000000000001" customHeight="1">
      <c r="A46" s="56">
        <v>1</v>
      </c>
      <c r="B46" s="80" t="s">
        <v>72</v>
      </c>
      <c r="C46" s="46"/>
      <c r="D46" s="58"/>
      <c r="E46" s="77"/>
      <c r="F46" s="58"/>
      <c r="G46" s="58"/>
      <c r="H46" s="59"/>
      <c r="I46" s="58"/>
      <c r="J46" s="58"/>
      <c r="K46" s="58"/>
      <c r="L46" s="58"/>
      <c r="M46" s="59"/>
      <c r="N46" s="75">
        <f>'C2 - PiESK'!N30</f>
        <v>0</v>
      </c>
      <c r="O46" s="75">
        <f>'C2 - PiESK'!O30</f>
        <v>0</v>
      </c>
      <c r="P46" s="75">
        <f>'C2 - PiESK'!P30</f>
        <v>0</v>
      </c>
      <c r="Q46" s="75">
        <f>'C2 - PiESK'!Q30</f>
        <v>0</v>
      </c>
      <c r="R46" s="76">
        <f>'C2 - PiESK'!R30</f>
        <v>0</v>
      </c>
      <c r="S46" s="75">
        <f>'C2 - PiESK'!S30</f>
        <v>0</v>
      </c>
      <c r="T46" s="75">
        <f>'C2 - PiESK'!T30</f>
        <v>0</v>
      </c>
      <c r="U46" s="75">
        <f>'C2 - PiESK'!U30</f>
        <v>0</v>
      </c>
      <c r="V46" s="75">
        <f>'C2 - PiESK'!V30</f>
        <v>0</v>
      </c>
      <c r="W46" s="76">
        <f>'C2 - PiESK'!W30</f>
        <v>0</v>
      </c>
      <c r="X46" s="72">
        <f>'C2 - PiESK'!X30</f>
        <v>60</v>
      </c>
      <c r="Y46" s="72">
        <f>'C2 - PiESK'!Y30</f>
        <v>0</v>
      </c>
      <c r="Z46" s="72">
        <f>'C2 - PiESK'!Z30</f>
        <v>108</v>
      </c>
      <c r="AA46" s="72">
        <f>'C2 - PiESK'!AA30</f>
        <v>30</v>
      </c>
      <c r="AB46" s="59">
        <f>'C2 - PiESK'!AB30</f>
        <v>21</v>
      </c>
      <c r="AC46" s="72">
        <f>'C2 - PiESK'!AC30</f>
        <v>60</v>
      </c>
      <c r="AD46" s="72">
        <f>'C2 - PiESK'!AD30</f>
        <v>0</v>
      </c>
      <c r="AE46" s="72">
        <f>'C2 - PiESK'!AE30</f>
        <v>108</v>
      </c>
      <c r="AF46" s="72">
        <f>'C2 - PiESK'!AF30</f>
        <v>40</v>
      </c>
      <c r="AG46" s="59">
        <f>'C2 - PiESK'!AG30</f>
        <v>22</v>
      </c>
      <c r="AH46" s="70">
        <f>'C2 - PiESK'!AH30</f>
        <v>60</v>
      </c>
      <c r="AI46" s="70">
        <f>'C2 - PiESK'!AI30</f>
        <v>0</v>
      </c>
      <c r="AJ46" s="70">
        <f>'C2 - PiESK'!AJ30</f>
        <v>108</v>
      </c>
      <c r="AK46" s="70">
        <f>'C2 - PiESK'!AK30</f>
        <v>40</v>
      </c>
      <c r="AL46" s="62">
        <f>'C2 - PiESK'!AL30</f>
        <v>22</v>
      </c>
      <c r="AM46" s="141">
        <f>'C2 - PiESK'!AM30</f>
        <v>614</v>
      </c>
      <c r="AN46" s="66">
        <f>D46+I46+N46+S46+X46+AC46+AH46</f>
        <v>180</v>
      </c>
      <c r="AO46" s="66">
        <f>E46+J46+O46+T46+Y46+AD46+AI46</f>
        <v>0</v>
      </c>
      <c r="AP46" s="66">
        <f>F46+K46+P46+U46+Z46+AE46+AJ46</f>
        <v>324</v>
      </c>
      <c r="AQ46" s="66">
        <f>G46+L46+Q46+V46+AA46+AF46+AK46</f>
        <v>110</v>
      </c>
      <c r="AR46" s="67">
        <f>H46+M46+R46+W46+AB46+AG46+AL46</f>
        <v>65</v>
      </c>
    </row>
    <row r="47" spans="1:44" ht="13.5" customHeight="1">
      <c r="A47" s="223" t="s">
        <v>73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54">
        <f>SUM(AM48:AM51)</f>
        <v>1014</v>
      </c>
      <c r="AN47" s="81">
        <f t="shared" ref="AN47:AR47" si="41">SUM(AN48:AN51)</f>
        <v>0</v>
      </c>
      <c r="AO47" s="81">
        <f t="shared" si="41"/>
        <v>0</v>
      </c>
      <c r="AP47" s="81">
        <f t="shared" si="41"/>
        <v>0</v>
      </c>
      <c r="AQ47" s="81">
        <f t="shared" si="41"/>
        <v>54</v>
      </c>
      <c r="AR47" s="82">
        <f t="shared" si="41"/>
        <v>49</v>
      </c>
    </row>
    <row r="48" spans="1:44" ht="16.5" customHeight="1">
      <c r="A48" s="46">
        <v>1</v>
      </c>
      <c r="B48" s="57" t="s">
        <v>74</v>
      </c>
      <c r="C48" s="56" t="s">
        <v>75</v>
      </c>
      <c r="D48" s="58"/>
      <c r="E48" s="58"/>
      <c r="F48" s="58"/>
      <c r="G48" s="58"/>
      <c r="H48" s="59"/>
      <c r="I48" s="58"/>
      <c r="J48" s="58"/>
      <c r="K48" s="58"/>
      <c r="L48" s="58"/>
      <c r="M48" s="59"/>
      <c r="N48" s="60"/>
      <c r="O48" s="60"/>
      <c r="P48" s="60"/>
      <c r="Q48" s="60"/>
      <c r="R48" s="62"/>
      <c r="S48" s="60"/>
      <c r="T48" s="60"/>
      <c r="U48" s="60"/>
      <c r="V48" s="60"/>
      <c r="W48" s="62"/>
      <c r="X48" s="74"/>
      <c r="Y48" s="74"/>
      <c r="Z48" s="74"/>
      <c r="AA48" s="74">
        <v>18</v>
      </c>
      <c r="AB48" s="62">
        <v>2</v>
      </c>
      <c r="AC48" s="72"/>
      <c r="AD48" s="72"/>
      <c r="AE48" s="72"/>
      <c r="AF48" s="72">
        <v>18</v>
      </c>
      <c r="AG48" s="62">
        <v>2</v>
      </c>
      <c r="AH48" s="70"/>
      <c r="AI48" s="70"/>
      <c r="AJ48" s="70"/>
      <c r="AK48" s="70">
        <v>18</v>
      </c>
      <c r="AL48" s="62">
        <v>9</v>
      </c>
      <c r="AM48" s="65">
        <f>AN48+AO48+AQ48</f>
        <v>54</v>
      </c>
      <c r="AN48" s="66">
        <f>D48+I48+N48+S48+X48+AC48+AH48</f>
        <v>0</v>
      </c>
      <c r="AO48" s="66">
        <f>E48+J48+O48+T48+Y48+AD48+AI48</f>
        <v>0</v>
      </c>
      <c r="AP48" s="66">
        <f>F48+K48+P48+U48+Z48+AE48+AJ48</f>
        <v>0</v>
      </c>
      <c r="AQ48" s="66">
        <f>G48+L48+Q48+V48+AA48+AF48+AK48</f>
        <v>54</v>
      </c>
      <c r="AR48" s="67">
        <f>H48+M48+R48+W48+AB48+AG48+AL48</f>
        <v>13</v>
      </c>
    </row>
    <row r="49" spans="1:44" ht="15" customHeight="1">
      <c r="A49" s="46">
        <v>2</v>
      </c>
      <c r="B49" s="57" t="s">
        <v>76</v>
      </c>
      <c r="C49" s="56" t="s">
        <v>77</v>
      </c>
      <c r="D49" s="222">
        <v>12</v>
      </c>
      <c r="E49" s="222"/>
      <c r="F49" s="222"/>
      <c r="G49" s="222"/>
      <c r="H49" s="222"/>
      <c r="I49" s="222"/>
      <c r="J49" s="222"/>
      <c r="K49" s="222"/>
      <c r="L49" s="222"/>
      <c r="M49" s="222"/>
      <c r="N49" s="221">
        <v>0</v>
      </c>
      <c r="O49" s="221"/>
      <c r="P49" s="221"/>
      <c r="Q49" s="221"/>
      <c r="R49" s="221"/>
      <c r="S49" s="221"/>
      <c r="T49" s="221"/>
      <c r="U49" s="221"/>
      <c r="V49" s="221"/>
      <c r="W49" s="221"/>
      <c r="X49" s="221">
        <v>0</v>
      </c>
      <c r="Y49" s="221"/>
      <c r="Z49" s="221"/>
      <c r="AA49" s="221"/>
      <c r="AB49" s="221"/>
      <c r="AC49" s="221"/>
      <c r="AD49" s="221"/>
      <c r="AE49" s="221"/>
      <c r="AF49" s="221"/>
      <c r="AG49" s="221"/>
      <c r="AH49" s="221">
        <v>0</v>
      </c>
      <c r="AI49" s="221"/>
      <c r="AJ49" s="221"/>
      <c r="AK49" s="221"/>
      <c r="AL49" s="221"/>
      <c r="AM49" s="65">
        <v>320</v>
      </c>
      <c r="AN49" s="66">
        <v>0</v>
      </c>
      <c r="AO49" s="66">
        <f t="shared" ref="AO49:AQ51" si="42">E49+J49+O49+T49+Y49+AD49+AI49</f>
        <v>0</v>
      </c>
      <c r="AP49" s="66">
        <f t="shared" si="42"/>
        <v>0</v>
      </c>
      <c r="AQ49" s="66">
        <f t="shared" si="42"/>
        <v>0</v>
      </c>
      <c r="AR49" s="67">
        <v>12</v>
      </c>
    </row>
    <row r="50" spans="1:44" ht="14.25" customHeight="1">
      <c r="A50" s="46">
        <v>3</v>
      </c>
      <c r="B50" s="57" t="s">
        <v>78</v>
      </c>
      <c r="C50" s="56" t="s">
        <v>79</v>
      </c>
      <c r="D50" s="222">
        <v>0</v>
      </c>
      <c r="E50" s="222"/>
      <c r="F50" s="222"/>
      <c r="G50" s="222"/>
      <c r="H50" s="222"/>
      <c r="I50" s="222"/>
      <c r="J50" s="222"/>
      <c r="K50" s="222"/>
      <c r="L50" s="222"/>
      <c r="M50" s="222"/>
      <c r="N50" s="221">
        <v>12</v>
      </c>
      <c r="O50" s="221"/>
      <c r="P50" s="221"/>
      <c r="Q50" s="221"/>
      <c r="R50" s="221"/>
      <c r="S50" s="221"/>
      <c r="T50" s="221"/>
      <c r="U50" s="221"/>
      <c r="V50" s="221"/>
      <c r="W50" s="221"/>
      <c r="X50" s="221">
        <v>0</v>
      </c>
      <c r="Y50" s="221"/>
      <c r="Z50" s="221"/>
      <c r="AA50" s="221"/>
      <c r="AB50" s="221"/>
      <c r="AC50" s="221"/>
      <c r="AD50" s="221"/>
      <c r="AE50" s="221"/>
      <c r="AF50" s="221"/>
      <c r="AG50" s="221"/>
      <c r="AH50" s="221">
        <v>0</v>
      </c>
      <c r="AI50" s="221"/>
      <c r="AJ50" s="221"/>
      <c r="AK50" s="221"/>
      <c r="AL50" s="221"/>
      <c r="AM50" s="65">
        <v>320</v>
      </c>
      <c r="AN50" s="66">
        <v>0</v>
      </c>
      <c r="AO50" s="66">
        <f t="shared" si="42"/>
        <v>0</v>
      </c>
      <c r="AP50" s="66">
        <f t="shared" si="42"/>
        <v>0</v>
      </c>
      <c r="AQ50" s="66">
        <f t="shared" si="42"/>
        <v>0</v>
      </c>
      <c r="AR50" s="67">
        <v>12</v>
      </c>
    </row>
    <row r="51" spans="1:44" ht="12" customHeight="1">
      <c r="A51" s="46">
        <v>4</v>
      </c>
      <c r="B51" s="57" t="s">
        <v>80</v>
      </c>
      <c r="C51" s="56" t="s">
        <v>81</v>
      </c>
      <c r="D51" s="222">
        <v>0</v>
      </c>
      <c r="E51" s="222"/>
      <c r="F51" s="222"/>
      <c r="G51" s="222"/>
      <c r="H51" s="222"/>
      <c r="I51" s="222"/>
      <c r="J51" s="222"/>
      <c r="K51" s="222"/>
      <c r="L51" s="222"/>
      <c r="M51" s="222"/>
      <c r="N51" s="221">
        <v>0</v>
      </c>
      <c r="O51" s="221"/>
      <c r="P51" s="221"/>
      <c r="Q51" s="221"/>
      <c r="R51" s="221"/>
      <c r="S51" s="221"/>
      <c r="T51" s="221"/>
      <c r="U51" s="221"/>
      <c r="V51" s="221"/>
      <c r="W51" s="221"/>
      <c r="X51" s="221">
        <v>12</v>
      </c>
      <c r="Y51" s="221"/>
      <c r="Z51" s="221"/>
      <c r="AA51" s="221"/>
      <c r="AB51" s="221"/>
      <c r="AC51" s="221"/>
      <c r="AD51" s="221"/>
      <c r="AE51" s="221"/>
      <c r="AF51" s="221"/>
      <c r="AG51" s="221"/>
      <c r="AH51" s="221">
        <v>0</v>
      </c>
      <c r="AI51" s="221"/>
      <c r="AJ51" s="221"/>
      <c r="AK51" s="221"/>
      <c r="AL51" s="221"/>
      <c r="AM51" s="65">
        <v>320</v>
      </c>
      <c r="AN51" s="66">
        <v>0</v>
      </c>
      <c r="AO51" s="66">
        <f t="shared" si="42"/>
        <v>0</v>
      </c>
      <c r="AP51" s="66">
        <f t="shared" si="42"/>
        <v>0</v>
      </c>
      <c r="AQ51" s="66">
        <f t="shared" si="42"/>
        <v>0</v>
      </c>
      <c r="AR51" s="67">
        <v>12</v>
      </c>
    </row>
    <row r="52" spans="1:44" ht="20.100000000000001" customHeight="1">
      <c r="A52" s="237" t="s">
        <v>82</v>
      </c>
      <c r="B52" s="237"/>
      <c r="C52" s="237"/>
      <c r="D52" s="83">
        <f>SUM(D14:D48)</f>
        <v>69</v>
      </c>
      <c r="E52" s="83">
        <f>SUM(E14:E48)</f>
        <v>76</v>
      </c>
      <c r="F52" s="83">
        <f>SUM(F14:F48)</f>
        <v>82</v>
      </c>
      <c r="G52" s="83">
        <f>SUM(G14:G48)</f>
        <v>0</v>
      </c>
      <c r="H52" s="238">
        <f>SUM(H14:H51)</f>
        <v>25</v>
      </c>
      <c r="I52" s="83">
        <f>SUM(I14:I48)</f>
        <v>65</v>
      </c>
      <c r="J52" s="83">
        <f>SUM(J14:J48)</f>
        <v>66</v>
      </c>
      <c r="K52" s="83">
        <f>SUM(K14:K48)</f>
        <v>72</v>
      </c>
      <c r="L52" s="83">
        <f>SUM(L14:L48)</f>
        <v>10</v>
      </c>
      <c r="M52" s="238">
        <f>SUM(M14:M51)</f>
        <v>23</v>
      </c>
      <c r="N52" s="84">
        <f>SUM(N14:N48)</f>
        <v>65</v>
      </c>
      <c r="O52" s="84">
        <f>SUM(O14:O48)</f>
        <v>36</v>
      </c>
      <c r="P52" s="84">
        <f>SUM(P14:P48)</f>
        <v>90</v>
      </c>
      <c r="Q52" s="84">
        <f>SUM(Q14:Q48)</f>
        <v>30</v>
      </c>
      <c r="R52" s="238">
        <f>SUM(R14:R51)</f>
        <v>24</v>
      </c>
      <c r="S52" s="84">
        <f>SUM(S14:S48)</f>
        <v>70</v>
      </c>
      <c r="T52" s="84">
        <f>SUM(T14:T48)</f>
        <v>36</v>
      </c>
      <c r="U52" s="84">
        <f>SUM(U14:U48)</f>
        <v>92</v>
      </c>
      <c r="V52" s="84">
        <f>SUM(V14:V48)</f>
        <v>30</v>
      </c>
      <c r="W52" s="238">
        <f>SUM(W14:W51)</f>
        <v>24</v>
      </c>
      <c r="X52" s="85">
        <f>SUM(X14:X48)</f>
        <v>60</v>
      </c>
      <c r="Y52" s="85">
        <f>SUM(Y14:Y48)</f>
        <v>0</v>
      </c>
      <c r="Z52" s="85">
        <f>SUM(Z14:Z48)</f>
        <v>108</v>
      </c>
      <c r="AA52" s="85">
        <f>SUM(AA14:AA48)</f>
        <v>48</v>
      </c>
      <c r="AB52" s="238">
        <f>SUM(AB14:AB51)</f>
        <v>23</v>
      </c>
      <c r="AC52" s="85">
        <f>SUM(AC14:AC48)</f>
        <v>60</v>
      </c>
      <c r="AD52" s="85">
        <f>SUM(AD14:AD48)</f>
        <v>0</v>
      </c>
      <c r="AE52" s="85">
        <f>SUM(AE14:AE48)</f>
        <v>108</v>
      </c>
      <c r="AF52" s="85">
        <f>SUM(AF14:AF48)</f>
        <v>58</v>
      </c>
      <c r="AG52" s="238">
        <f>SUM(AG14:AG51)</f>
        <v>24</v>
      </c>
      <c r="AH52" s="86">
        <f>SUM(AH14:AH48)</f>
        <v>60</v>
      </c>
      <c r="AI52" s="86">
        <f>SUM(AI14:AI48)</f>
        <v>0</v>
      </c>
      <c r="AJ52" s="86">
        <f>SUM(AJ14:AJ48)</f>
        <v>108</v>
      </c>
      <c r="AK52" s="86">
        <f>SUM(AK14:AK48)</f>
        <v>58</v>
      </c>
      <c r="AL52" s="238">
        <f>SUM(AL14:AL51)</f>
        <v>31</v>
      </c>
      <c r="AM52" s="78">
        <f>AM47+AM45+AM27+AM13</f>
        <v>2517</v>
      </c>
      <c r="AN52" s="78">
        <f t="shared" ref="AN52:AR52" si="43">AN47+AN45+AN27+AN13</f>
        <v>449</v>
      </c>
      <c r="AO52" s="78">
        <f t="shared" si="43"/>
        <v>214</v>
      </c>
      <c r="AP52" s="78">
        <f t="shared" si="43"/>
        <v>660</v>
      </c>
      <c r="AQ52" s="78">
        <f t="shared" si="43"/>
        <v>234</v>
      </c>
      <c r="AR52" s="230">
        <f t="shared" si="43"/>
        <v>210</v>
      </c>
    </row>
    <row r="53" spans="1:44" ht="15.75" customHeight="1">
      <c r="A53" s="237"/>
      <c r="B53" s="237"/>
      <c r="C53" s="237"/>
      <c r="D53" s="231">
        <f>SUM(D52:G52)</f>
        <v>227</v>
      </c>
      <c r="E53" s="231"/>
      <c r="F53" s="231"/>
      <c r="G53" s="231"/>
      <c r="H53" s="238"/>
      <c r="I53" s="231">
        <f>SUM(I52:L52)</f>
        <v>213</v>
      </c>
      <c r="J53" s="231"/>
      <c r="K53" s="231"/>
      <c r="L53" s="231"/>
      <c r="M53" s="238"/>
      <c r="N53" s="232">
        <f>SUM(N52:Q52)</f>
        <v>221</v>
      </c>
      <c r="O53" s="232"/>
      <c r="P53" s="232"/>
      <c r="Q53" s="232"/>
      <c r="R53" s="238"/>
      <c r="S53" s="232">
        <f>SUM(S52:V52)</f>
        <v>228</v>
      </c>
      <c r="T53" s="232"/>
      <c r="U53" s="232"/>
      <c r="V53" s="232"/>
      <c r="W53" s="238"/>
      <c r="X53" s="233">
        <f>SUM(X52:AA52)</f>
        <v>216</v>
      </c>
      <c r="Y53" s="233"/>
      <c r="Z53" s="233"/>
      <c r="AA53" s="233"/>
      <c r="AB53" s="238"/>
      <c r="AC53" s="233">
        <f>SUM(AC52:AF52)</f>
        <v>226</v>
      </c>
      <c r="AD53" s="233"/>
      <c r="AE53" s="233"/>
      <c r="AF53" s="233"/>
      <c r="AG53" s="238"/>
      <c r="AH53" s="234">
        <f>SUM(AH52:AK52)</f>
        <v>226</v>
      </c>
      <c r="AI53" s="234"/>
      <c r="AJ53" s="234"/>
      <c r="AK53" s="234"/>
      <c r="AL53" s="238"/>
      <c r="AM53" s="235">
        <f>D53+I53+N53+S53+X53+AC53+AH53+AM49+AM50+AM51</f>
        <v>2517</v>
      </c>
      <c r="AN53" s="235"/>
      <c r="AO53" s="235"/>
      <c r="AP53" s="235"/>
      <c r="AQ53" s="235"/>
      <c r="AR53" s="230" t="e">
        <f>#REF!+AR14+AR38+#REF!+AR48</f>
        <v>#REF!</v>
      </c>
    </row>
    <row r="54" spans="1:44" ht="20.100000000000001" customHeight="1">
      <c r="A54" s="237"/>
      <c r="B54" s="237"/>
      <c r="C54" s="237"/>
      <c r="D54" s="236">
        <f>I53+D53</f>
        <v>440</v>
      </c>
      <c r="E54" s="236"/>
      <c r="F54" s="236"/>
      <c r="G54" s="236"/>
      <c r="H54" s="236"/>
      <c r="I54" s="236"/>
      <c r="J54" s="236"/>
      <c r="K54" s="236"/>
      <c r="L54" s="236"/>
      <c r="M54" s="87">
        <f>H52+D49+M52</f>
        <v>60</v>
      </c>
      <c r="N54" s="236">
        <f>N53+S53</f>
        <v>449</v>
      </c>
      <c r="O54" s="236"/>
      <c r="P54" s="236"/>
      <c r="Q54" s="236"/>
      <c r="R54" s="236"/>
      <c r="S54" s="236"/>
      <c r="T54" s="236"/>
      <c r="U54" s="236"/>
      <c r="V54" s="236"/>
      <c r="W54" s="87">
        <f>R52+N50+W52</f>
        <v>60</v>
      </c>
      <c r="X54" s="236">
        <f>X53+AC53</f>
        <v>442</v>
      </c>
      <c r="Y54" s="236"/>
      <c r="Z54" s="236"/>
      <c r="AA54" s="236"/>
      <c r="AB54" s="236"/>
      <c r="AC54" s="236"/>
      <c r="AD54" s="236"/>
      <c r="AE54" s="236"/>
      <c r="AF54" s="236"/>
      <c r="AG54" s="87">
        <f>X51+AB52+AG52</f>
        <v>59</v>
      </c>
      <c r="AH54" s="236">
        <f>AH53</f>
        <v>226</v>
      </c>
      <c r="AI54" s="236"/>
      <c r="AJ54" s="236"/>
      <c r="AK54" s="236"/>
      <c r="AL54" s="87">
        <f>AH51+AL52</f>
        <v>31</v>
      </c>
      <c r="AM54" s="235"/>
      <c r="AN54" s="235"/>
      <c r="AO54" s="235"/>
      <c r="AP54" s="235"/>
      <c r="AQ54" s="235"/>
      <c r="AR54" s="230" t="e">
        <f>#REF!+AR20+AR42+AR47+#REF!</f>
        <v>#REF!</v>
      </c>
    </row>
    <row r="55" spans="1:44" ht="15" customHeight="1">
      <c r="D55" s="88"/>
      <c r="E55" s="88"/>
      <c r="F55" s="88"/>
      <c r="G55" s="88"/>
      <c r="H55" s="89"/>
      <c r="I55" s="88"/>
      <c r="J55" s="88"/>
      <c r="K55" s="88"/>
      <c r="L55" s="88"/>
      <c r="M55" s="90"/>
      <c r="N55" s="88"/>
      <c r="O55" s="88"/>
      <c r="P55" s="88"/>
      <c r="Q55" s="88"/>
      <c r="R55" s="89"/>
      <c r="S55" s="88"/>
      <c r="T55" s="88"/>
      <c r="U55" s="88"/>
      <c r="V55" s="88"/>
      <c r="W55" s="90"/>
      <c r="X55" s="88"/>
      <c r="Y55" s="88"/>
      <c r="Z55" s="88"/>
      <c r="AA55" s="88"/>
      <c r="AB55" s="89"/>
      <c r="AC55" s="88"/>
      <c r="AD55" s="88"/>
      <c r="AE55" s="88"/>
      <c r="AF55" s="88"/>
      <c r="AG55" s="90"/>
      <c r="AH55" s="91"/>
      <c r="AI55" s="91"/>
      <c r="AJ55" s="91"/>
      <c r="AK55" s="91"/>
      <c r="AL55" s="90"/>
      <c r="AM55" s="92"/>
      <c r="AN55" s="92"/>
      <c r="AO55" s="92"/>
      <c r="AP55" s="92"/>
      <c r="AQ55" s="92"/>
      <c r="AR55" s="89"/>
    </row>
    <row r="56" spans="1:44" ht="16.5" customHeight="1">
      <c r="A56" s="93"/>
      <c r="B56" s="93"/>
      <c r="C56" s="94"/>
      <c r="D56" s="88"/>
      <c r="E56" s="88"/>
      <c r="F56" s="88"/>
      <c r="G56" s="88"/>
      <c r="H56" s="89"/>
      <c r="I56" s="88"/>
      <c r="J56" s="88"/>
      <c r="K56" s="88"/>
      <c r="L56" s="88"/>
      <c r="M56" s="90"/>
      <c r="N56" s="88"/>
      <c r="O56" s="88"/>
      <c r="P56" s="88"/>
      <c r="Q56" s="88"/>
      <c r="R56" s="89"/>
      <c r="S56" s="88"/>
      <c r="T56" s="88"/>
      <c r="U56" s="88"/>
      <c r="V56" s="88"/>
      <c r="W56" s="90"/>
      <c r="X56" s="88"/>
      <c r="Y56" s="88"/>
      <c r="Z56" s="88"/>
      <c r="AA56" s="88"/>
      <c r="AB56" s="89"/>
      <c r="AC56" s="88"/>
      <c r="AD56" s="88"/>
      <c r="AE56" s="88"/>
      <c r="AF56" s="88"/>
      <c r="AG56" s="90"/>
      <c r="AH56" s="91"/>
      <c r="AI56" s="91"/>
      <c r="AJ56" s="91"/>
      <c r="AK56" s="91"/>
      <c r="AL56" s="90"/>
      <c r="AM56" s="95"/>
      <c r="AN56" s="95"/>
      <c r="AO56" s="95"/>
      <c r="AP56" s="95"/>
      <c r="AQ56" s="95"/>
      <c r="AR56" s="89"/>
    </row>
    <row r="57" spans="1:44" s="96" customFormat="1" ht="13.5" customHeight="1">
      <c r="B57" s="97"/>
      <c r="C57" s="98"/>
      <c r="D57" s="39"/>
      <c r="E57" s="39"/>
      <c r="F57" s="39"/>
      <c r="G57" s="39"/>
      <c r="H57" s="40"/>
      <c r="I57" s="39"/>
      <c r="J57" s="39"/>
      <c r="K57" s="39"/>
      <c r="L57" s="39"/>
      <c r="M57" s="90"/>
      <c r="N57" s="39"/>
      <c r="O57" s="39"/>
      <c r="P57" s="39"/>
      <c r="Q57" s="39"/>
      <c r="R57" s="40"/>
      <c r="S57" s="39"/>
      <c r="T57" s="39"/>
      <c r="U57" s="39"/>
      <c r="V57" s="39"/>
      <c r="W57" s="90"/>
      <c r="X57" s="39"/>
      <c r="Y57" s="39"/>
      <c r="Z57" s="39"/>
      <c r="AA57" s="39"/>
      <c r="AB57" s="40"/>
      <c r="AC57" s="39"/>
      <c r="AD57" s="39"/>
      <c r="AE57" s="39"/>
      <c r="AF57" s="39"/>
      <c r="AG57" s="90"/>
      <c r="AH57" s="91"/>
      <c r="AI57" s="91"/>
      <c r="AJ57" s="91"/>
      <c r="AK57" s="91"/>
      <c r="AL57" s="90"/>
      <c r="AM57" s="91"/>
      <c r="AN57" s="91"/>
      <c r="AO57" s="91"/>
      <c r="AP57" s="91"/>
      <c r="AQ57" s="91"/>
      <c r="AR57" s="99"/>
    </row>
    <row r="58" spans="1:44" ht="12" customHeight="1"/>
  </sheetData>
  <mergeCells count="69"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2:C54"/>
    <mergeCell ref="AG52:AG53"/>
    <mergeCell ref="AL52:AL53"/>
    <mergeCell ref="D51:M51"/>
    <mergeCell ref="N51:W51"/>
    <mergeCell ref="X51:AG51"/>
    <mergeCell ref="AH51:AL51"/>
    <mergeCell ref="H52:H53"/>
    <mergeCell ref="M52:M53"/>
    <mergeCell ref="R52:R53"/>
    <mergeCell ref="W52:W53"/>
    <mergeCell ref="AB52:AB53"/>
    <mergeCell ref="AR52:AR54"/>
    <mergeCell ref="D53:G53"/>
    <mergeCell ref="I53:L53"/>
    <mergeCell ref="N53:Q53"/>
    <mergeCell ref="S53:V53"/>
    <mergeCell ref="X53:AA53"/>
    <mergeCell ref="AC53:AF53"/>
    <mergeCell ref="AH53:AK53"/>
    <mergeCell ref="AM53:AQ54"/>
    <mergeCell ref="D54:L54"/>
    <mergeCell ref="N54:V54"/>
    <mergeCell ref="X54:AF54"/>
    <mergeCell ref="AH54:AK54"/>
    <mergeCell ref="A45:AL45"/>
    <mergeCell ref="A47:AL47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H49:AL49"/>
    <mergeCell ref="AH50:AL50"/>
    <mergeCell ref="D49:M49"/>
    <mergeCell ref="D50:M50"/>
    <mergeCell ref="N49:W49"/>
    <mergeCell ref="N50:W50"/>
    <mergeCell ref="X50:AG50"/>
    <mergeCell ref="X49:AG4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  <rowBreaks count="1" manualBreakCount="1">
    <brk id="51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5"/>
  <sheetViews>
    <sheetView zoomScaleNormal="100" workbookViewId="0">
      <selection activeCell="A30" sqref="A30:XFD30"/>
    </sheetView>
  </sheetViews>
  <sheetFormatPr defaultColWidth="9" defaultRowHeight="14.25"/>
  <cols>
    <col min="1" max="1" width="2.375" style="36" customWidth="1"/>
    <col min="2" max="2" width="24.5" style="36" customWidth="1"/>
    <col min="3" max="3" width="5.375" style="38" customWidth="1"/>
    <col min="4" max="7" width="2.375" style="100" customWidth="1"/>
    <col min="8" max="8" width="2.375" style="101" customWidth="1"/>
    <col min="9" max="12" width="2.375" style="100" customWidth="1"/>
    <col min="13" max="13" width="2.375" style="102" customWidth="1"/>
    <col min="14" max="17" width="3.125" style="103" customWidth="1"/>
    <col min="18" max="18" width="3.125" style="104" customWidth="1"/>
    <col min="19" max="22" width="3.125" style="100" customWidth="1"/>
    <col min="23" max="23" width="3.125" style="101" customWidth="1"/>
    <col min="24" max="27" width="3.125" style="103" customWidth="1"/>
    <col min="28" max="28" width="3.125" style="104" customWidth="1"/>
    <col min="29" max="32" width="3.125" style="100" customWidth="1"/>
    <col min="33" max="33" width="3.125" style="101" customWidth="1"/>
    <col min="34" max="37" width="3.125" style="100" customWidth="1"/>
    <col min="38" max="38" width="3.125" style="101" customWidth="1"/>
    <col min="39" max="39" width="3.625" style="105" customWidth="1"/>
    <col min="40" max="43" width="3.125" style="106" customWidth="1"/>
    <col min="44" max="44" width="3.125" style="107" customWidth="1"/>
    <col min="45" max="45" width="41.5" style="34" customWidth="1"/>
    <col min="46" max="256" width="8.625" style="34" customWidth="1"/>
    <col min="257" max="257" width="2.375" style="34" customWidth="1"/>
    <col min="258" max="258" width="24.125" style="34" customWidth="1"/>
    <col min="259" max="259" width="5.625" style="34" customWidth="1"/>
    <col min="260" max="279" width="2.125" style="34" customWidth="1"/>
    <col min="280" max="280" width="3.125" style="34" customWidth="1"/>
    <col min="281" max="281" width="2.125" style="34" customWidth="1"/>
    <col min="282" max="283" width="3.125" style="34" customWidth="1"/>
    <col min="284" max="284" width="3" style="34" customWidth="1"/>
    <col min="285" max="285" width="3.125" style="34" customWidth="1"/>
    <col min="286" max="286" width="2.125" style="34" customWidth="1"/>
    <col min="287" max="287" width="3.125" style="34" customWidth="1"/>
    <col min="288" max="290" width="3" style="34" customWidth="1"/>
    <col min="291" max="291" width="2.125" style="34" customWidth="1"/>
    <col min="292" max="292" width="2.625" style="34" customWidth="1"/>
    <col min="293" max="294" width="2.125" style="34" customWidth="1"/>
    <col min="295" max="295" width="4.125" style="34" customWidth="1"/>
    <col min="296" max="300" width="3.125" style="34" customWidth="1"/>
    <col min="301" max="512" width="8.625" style="34" customWidth="1"/>
    <col min="513" max="513" width="2.375" style="34" customWidth="1"/>
    <col min="514" max="514" width="24.125" style="34" customWidth="1"/>
    <col min="515" max="515" width="5.625" style="34" customWidth="1"/>
    <col min="516" max="535" width="2.125" style="34" customWidth="1"/>
    <col min="536" max="536" width="3.125" style="34" customWidth="1"/>
    <col min="537" max="537" width="2.125" style="34" customWidth="1"/>
    <col min="538" max="539" width="3.125" style="34" customWidth="1"/>
    <col min="540" max="540" width="3" style="34" customWidth="1"/>
    <col min="541" max="541" width="3.125" style="34" customWidth="1"/>
    <col min="542" max="542" width="2.125" style="34" customWidth="1"/>
    <col min="543" max="543" width="3.125" style="34" customWidth="1"/>
    <col min="544" max="546" width="3" style="34" customWidth="1"/>
    <col min="547" max="547" width="2.125" style="34" customWidth="1"/>
    <col min="548" max="548" width="2.625" style="34" customWidth="1"/>
    <col min="549" max="550" width="2.125" style="34" customWidth="1"/>
    <col min="551" max="551" width="4.125" style="34" customWidth="1"/>
    <col min="552" max="556" width="3.125" style="34" customWidth="1"/>
    <col min="557" max="768" width="8.625" style="34" customWidth="1"/>
    <col min="769" max="769" width="2.375" style="34" customWidth="1"/>
    <col min="770" max="770" width="24.125" style="34" customWidth="1"/>
    <col min="771" max="771" width="5.625" style="34" customWidth="1"/>
    <col min="772" max="791" width="2.125" style="34" customWidth="1"/>
    <col min="792" max="792" width="3.125" style="34" customWidth="1"/>
    <col min="793" max="793" width="2.125" style="34" customWidth="1"/>
    <col min="794" max="795" width="3.125" style="34" customWidth="1"/>
    <col min="796" max="796" width="3" style="34" customWidth="1"/>
    <col min="797" max="797" width="3.125" style="34" customWidth="1"/>
    <col min="798" max="798" width="2.125" style="34" customWidth="1"/>
    <col min="799" max="799" width="3.125" style="34" customWidth="1"/>
    <col min="800" max="802" width="3" style="34" customWidth="1"/>
    <col min="803" max="803" width="2.125" style="34" customWidth="1"/>
    <col min="804" max="804" width="2.625" style="34" customWidth="1"/>
    <col min="805" max="806" width="2.125" style="34" customWidth="1"/>
    <col min="807" max="807" width="4.125" style="34" customWidth="1"/>
    <col min="808" max="812" width="3.125" style="34" customWidth="1"/>
    <col min="813" max="1025" width="8.625" style="34" customWidth="1"/>
    <col min="1026" max="16384" width="9" style="34"/>
  </cols>
  <sheetData>
    <row r="1" spans="1:44" ht="14.1" customHeight="1">
      <c r="A1" s="243" t="s">
        <v>160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</row>
    <row r="2" spans="1:44" ht="14.1" customHeight="1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</row>
    <row r="3" spans="1:44" ht="14.1" customHeight="1">
      <c r="A3" s="243" t="s">
        <v>158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</row>
    <row r="4" spans="1:44" ht="14.1" customHeight="1">
      <c r="A4" s="243" t="s">
        <v>159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</row>
    <row r="5" spans="1:44" ht="12.75" customHeight="1">
      <c r="A5" s="246" t="s">
        <v>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</row>
    <row r="6" spans="1:44" s="35" customFormat="1" ht="15" customHeight="1">
      <c r="A6" s="247" t="s">
        <v>2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</row>
    <row r="7" spans="1:44" s="35" customFormat="1" ht="15" customHeight="1">
      <c r="A7" s="244" t="s">
        <v>3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</row>
    <row r="8" spans="1:44" ht="15" customHeight="1">
      <c r="A8" s="245" t="s">
        <v>4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</row>
    <row r="9" spans="1:44" ht="15" customHeight="1">
      <c r="A9" s="252" t="s">
        <v>83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</row>
    <row r="10" spans="1:44" ht="24" customHeight="1"/>
    <row r="11" spans="1:44" ht="14.25" customHeight="1">
      <c r="A11" s="253" t="s">
        <v>5</v>
      </c>
      <c r="B11" s="254" t="s">
        <v>6</v>
      </c>
      <c r="C11" s="255" t="s">
        <v>84</v>
      </c>
      <c r="D11" s="256" t="s">
        <v>8</v>
      </c>
      <c r="E11" s="256"/>
      <c r="F11" s="256"/>
      <c r="G11" s="256"/>
      <c r="H11" s="256"/>
      <c r="I11" s="256"/>
      <c r="J11" s="256"/>
      <c r="K11" s="256"/>
      <c r="L11" s="256"/>
      <c r="M11" s="256"/>
      <c r="N11" s="256" t="s">
        <v>9</v>
      </c>
      <c r="O11" s="256"/>
      <c r="P11" s="256"/>
      <c r="Q11" s="256"/>
      <c r="R11" s="256"/>
      <c r="S11" s="256"/>
      <c r="T11" s="256"/>
      <c r="U11" s="256"/>
      <c r="V11" s="256"/>
      <c r="W11" s="256"/>
      <c r="X11" s="256" t="s">
        <v>10</v>
      </c>
      <c r="Y11" s="256"/>
      <c r="Z11" s="256"/>
      <c r="AA11" s="256"/>
      <c r="AB11" s="256"/>
      <c r="AC11" s="256"/>
      <c r="AD11" s="256"/>
      <c r="AE11" s="256"/>
      <c r="AF11" s="256"/>
      <c r="AG11" s="256"/>
      <c r="AH11" s="264" t="s">
        <v>11</v>
      </c>
      <c r="AI11" s="264"/>
      <c r="AJ11" s="264"/>
      <c r="AK11" s="264"/>
      <c r="AL11" s="264"/>
      <c r="AM11" s="265" t="s">
        <v>12</v>
      </c>
      <c r="AN11" s="263" t="s">
        <v>13</v>
      </c>
      <c r="AO11" s="263"/>
      <c r="AP11" s="263"/>
      <c r="AQ11" s="263"/>
      <c r="AR11" s="257" t="s">
        <v>14</v>
      </c>
    </row>
    <row r="12" spans="1:44" ht="14.25" customHeight="1">
      <c r="A12" s="253"/>
      <c r="B12" s="254"/>
      <c r="C12" s="255"/>
      <c r="D12" s="258" t="s">
        <v>15</v>
      </c>
      <c r="E12" s="258"/>
      <c r="F12" s="258"/>
      <c r="G12" s="258"/>
      <c r="H12" s="257" t="s">
        <v>14</v>
      </c>
      <c r="I12" s="258" t="s">
        <v>16</v>
      </c>
      <c r="J12" s="258"/>
      <c r="K12" s="258"/>
      <c r="L12" s="258"/>
      <c r="M12" s="257" t="s">
        <v>14</v>
      </c>
      <c r="N12" s="259" t="s">
        <v>17</v>
      </c>
      <c r="O12" s="259"/>
      <c r="P12" s="259"/>
      <c r="Q12" s="259"/>
      <c r="R12" s="257" t="s">
        <v>14</v>
      </c>
      <c r="S12" s="259" t="s">
        <v>18</v>
      </c>
      <c r="T12" s="259"/>
      <c r="U12" s="259"/>
      <c r="V12" s="259"/>
      <c r="W12" s="257" t="s">
        <v>14</v>
      </c>
      <c r="X12" s="260" t="s">
        <v>19</v>
      </c>
      <c r="Y12" s="260"/>
      <c r="Z12" s="260"/>
      <c r="AA12" s="260"/>
      <c r="AB12" s="257" t="s">
        <v>14</v>
      </c>
      <c r="AC12" s="260" t="s">
        <v>20</v>
      </c>
      <c r="AD12" s="260"/>
      <c r="AE12" s="260"/>
      <c r="AF12" s="260"/>
      <c r="AG12" s="261" t="s">
        <v>14</v>
      </c>
      <c r="AH12" s="262" t="s">
        <v>85</v>
      </c>
      <c r="AI12" s="262"/>
      <c r="AJ12" s="262"/>
      <c r="AK12" s="262"/>
      <c r="AL12" s="257" t="s">
        <v>14</v>
      </c>
      <c r="AM12" s="265"/>
      <c r="AN12" s="263"/>
      <c r="AO12" s="263"/>
      <c r="AP12" s="263"/>
      <c r="AQ12" s="263"/>
      <c r="AR12" s="257"/>
    </row>
    <row r="13" spans="1:44">
      <c r="A13" s="253"/>
      <c r="B13" s="254"/>
      <c r="C13" s="255"/>
      <c r="D13" s="112" t="s">
        <v>26</v>
      </c>
      <c r="E13" s="112" t="s">
        <v>23</v>
      </c>
      <c r="F13" s="108" t="s">
        <v>24</v>
      </c>
      <c r="G13" s="108" t="s">
        <v>25</v>
      </c>
      <c r="H13" s="257"/>
      <c r="I13" s="112" t="s">
        <v>26</v>
      </c>
      <c r="J13" s="112" t="s">
        <v>23</v>
      </c>
      <c r="K13" s="108" t="s">
        <v>24</v>
      </c>
      <c r="L13" s="108" t="s">
        <v>25</v>
      </c>
      <c r="M13" s="257"/>
      <c r="N13" s="113" t="s">
        <v>26</v>
      </c>
      <c r="O13" s="113" t="s">
        <v>23</v>
      </c>
      <c r="P13" s="109" t="s">
        <v>24</v>
      </c>
      <c r="Q13" s="109" t="s">
        <v>25</v>
      </c>
      <c r="R13" s="257"/>
      <c r="S13" s="113" t="s">
        <v>26</v>
      </c>
      <c r="T13" s="113" t="s">
        <v>23</v>
      </c>
      <c r="U13" s="109" t="s">
        <v>24</v>
      </c>
      <c r="V13" s="109" t="s">
        <v>25</v>
      </c>
      <c r="W13" s="257"/>
      <c r="X13" s="114" t="s">
        <v>26</v>
      </c>
      <c r="Y13" s="114" t="s">
        <v>23</v>
      </c>
      <c r="Z13" s="110" t="s">
        <v>24</v>
      </c>
      <c r="AA13" s="110" t="s">
        <v>25</v>
      </c>
      <c r="AB13" s="257"/>
      <c r="AC13" s="114" t="s">
        <v>26</v>
      </c>
      <c r="AD13" s="114" t="s">
        <v>23</v>
      </c>
      <c r="AE13" s="110" t="s">
        <v>24</v>
      </c>
      <c r="AF13" s="110" t="s">
        <v>25</v>
      </c>
      <c r="AG13" s="261"/>
      <c r="AH13" s="115" t="s">
        <v>26</v>
      </c>
      <c r="AI13" s="115" t="s">
        <v>23</v>
      </c>
      <c r="AJ13" s="111" t="s">
        <v>24</v>
      </c>
      <c r="AK13" s="111" t="s">
        <v>25</v>
      </c>
      <c r="AL13" s="257"/>
      <c r="AM13" s="265"/>
      <c r="AN13" s="116" t="s">
        <v>26</v>
      </c>
      <c r="AO13" s="116" t="s">
        <v>23</v>
      </c>
      <c r="AP13" s="117" t="s">
        <v>24</v>
      </c>
      <c r="AQ13" s="117" t="s">
        <v>25</v>
      </c>
      <c r="AR13" s="257"/>
    </row>
    <row r="14" spans="1:44" ht="21.95" customHeight="1">
      <c r="A14" s="248" t="s">
        <v>86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</row>
    <row r="15" spans="1:44" ht="20.100000000000001" customHeight="1">
      <c r="A15" s="138">
        <v>1</v>
      </c>
      <c r="B15" s="139" t="s">
        <v>87</v>
      </c>
      <c r="C15" s="46" t="s">
        <v>88</v>
      </c>
      <c r="D15" s="58"/>
      <c r="E15" s="77"/>
      <c r="F15" s="58"/>
      <c r="G15" s="58"/>
      <c r="H15" s="59"/>
      <c r="I15" s="58"/>
      <c r="J15" s="58"/>
      <c r="K15" s="58"/>
      <c r="L15" s="58"/>
      <c r="M15" s="59"/>
      <c r="N15" s="75"/>
      <c r="O15" s="75"/>
      <c r="P15" s="75"/>
      <c r="Q15" s="75"/>
      <c r="R15" s="76"/>
      <c r="S15" s="75"/>
      <c r="T15" s="75"/>
      <c r="U15" s="75"/>
      <c r="V15" s="75"/>
      <c r="W15" s="40"/>
      <c r="X15" s="72">
        <v>10</v>
      </c>
      <c r="Y15" s="72"/>
      <c r="Z15" s="72">
        <v>18</v>
      </c>
      <c r="AA15" s="72"/>
      <c r="AB15" s="76">
        <v>3</v>
      </c>
      <c r="AC15" s="72"/>
      <c r="AD15" s="72"/>
      <c r="AE15" s="72"/>
      <c r="AF15" s="72"/>
      <c r="AG15" s="59"/>
      <c r="AH15" s="70"/>
      <c r="AI15" s="70"/>
      <c r="AJ15" s="70"/>
      <c r="AK15" s="70"/>
      <c r="AL15" s="62"/>
      <c r="AM15" s="65">
        <f>AN15+AO15+AP15+AQ15</f>
        <v>28</v>
      </c>
      <c r="AN15" s="209">
        <f>D15+I15+N15+S15+X15+AC15+AH15</f>
        <v>10</v>
      </c>
      <c r="AO15" s="209">
        <f>E15+J15+O15+T15+Y15+AD15+AI15</f>
        <v>0</v>
      </c>
      <c r="AP15" s="209">
        <f>F15+K15+P15+U15+Z15+AE15+AJ15</f>
        <v>18</v>
      </c>
      <c r="AQ15" s="209">
        <f>G15+L15+Q15+V15+AA15+AF15+AK15</f>
        <v>0</v>
      </c>
      <c r="AR15" s="210">
        <f>H15+M15+R15+AB15+W15+AG15+AL15</f>
        <v>3</v>
      </c>
    </row>
    <row r="16" spans="1:44" ht="21.95" customHeight="1">
      <c r="A16" s="138">
        <v>2</v>
      </c>
      <c r="B16" s="130" t="s">
        <v>89</v>
      </c>
      <c r="C16" s="151" t="s">
        <v>88</v>
      </c>
      <c r="D16" s="142"/>
      <c r="E16" s="142"/>
      <c r="F16" s="142"/>
      <c r="G16" s="142"/>
      <c r="H16" s="120"/>
      <c r="I16" s="142"/>
      <c r="J16" s="142"/>
      <c r="K16" s="142"/>
      <c r="L16" s="142"/>
      <c r="M16" s="120"/>
      <c r="N16" s="143"/>
      <c r="O16" s="143"/>
      <c r="P16" s="143"/>
      <c r="Q16" s="143"/>
      <c r="R16" s="120"/>
      <c r="S16" s="143"/>
      <c r="T16" s="143"/>
      <c r="U16" s="143"/>
      <c r="V16" s="143"/>
      <c r="W16" s="120"/>
      <c r="X16" s="152">
        <v>10</v>
      </c>
      <c r="Y16" s="152"/>
      <c r="Z16" s="152">
        <v>18</v>
      </c>
      <c r="AA16" s="169"/>
      <c r="AB16" s="120">
        <v>3</v>
      </c>
      <c r="AC16" s="144"/>
      <c r="AD16" s="144"/>
      <c r="AE16" s="144"/>
      <c r="AF16" s="144"/>
      <c r="AG16" s="123"/>
      <c r="AH16" s="145"/>
      <c r="AI16" s="145"/>
      <c r="AJ16" s="145"/>
      <c r="AK16" s="145"/>
      <c r="AL16" s="123"/>
      <c r="AM16" s="125">
        <f t="shared" ref="AM16:AM29" si="0">AN16+AO16+AP16+AQ16</f>
        <v>28</v>
      </c>
      <c r="AN16" s="211">
        <f t="shared" ref="AN16:AR29" si="1">D16+I16+N16+S16+X16+AC16+AH16</f>
        <v>10</v>
      </c>
      <c r="AO16" s="211">
        <f t="shared" si="1"/>
        <v>0</v>
      </c>
      <c r="AP16" s="211">
        <f t="shared" si="1"/>
        <v>18</v>
      </c>
      <c r="AQ16" s="211">
        <f t="shared" si="1"/>
        <v>0</v>
      </c>
      <c r="AR16" s="213">
        <f t="shared" si="1"/>
        <v>3</v>
      </c>
    </row>
    <row r="17" spans="1:46" ht="21.95" customHeight="1">
      <c r="A17" s="138">
        <v>3</v>
      </c>
      <c r="B17" s="130" t="s">
        <v>90</v>
      </c>
      <c r="C17" s="118" t="s">
        <v>88</v>
      </c>
      <c r="D17" s="119"/>
      <c r="E17" s="119"/>
      <c r="F17" s="119"/>
      <c r="G17" s="119"/>
      <c r="H17" s="120"/>
      <c r="I17" s="119"/>
      <c r="J17" s="119"/>
      <c r="K17" s="119"/>
      <c r="L17" s="119"/>
      <c r="M17" s="120"/>
      <c r="N17" s="121"/>
      <c r="O17" s="121"/>
      <c r="P17" s="121"/>
      <c r="Q17" s="121"/>
      <c r="R17" s="120"/>
      <c r="S17" s="121"/>
      <c r="T17" s="121"/>
      <c r="U17" s="121"/>
      <c r="V17" s="121"/>
      <c r="W17" s="120"/>
      <c r="X17" s="152">
        <v>10</v>
      </c>
      <c r="Y17" s="152"/>
      <c r="Z17" s="152">
        <v>18</v>
      </c>
      <c r="AA17" s="152">
        <v>10</v>
      </c>
      <c r="AB17" s="120">
        <v>4</v>
      </c>
      <c r="AC17" s="122"/>
      <c r="AD17" s="122"/>
      <c r="AE17" s="122"/>
      <c r="AF17" s="122"/>
      <c r="AG17" s="123"/>
      <c r="AH17" s="124"/>
      <c r="AI17" s="124"/>
      <c r="AJ17" s="124"/>
      <c r="AK17" s="124"/>
      <c r="AL17" s="123"/>
      <c r="AM17" s="125">
        <f>AN17+AO17+AP17+AQ17</f>
        <v>38</v>
      </c>
      <c r="AN17" s="211">
        <f t="shared" ref="AN17:AR19" si="2">D17+I17+N17+S17+X17+AC17+AH17</f>
        <v>10</v>
      </c>
      <c r="AO17" s="211">
        <f t="shared" si="2"/>
        <v>0</v>
      </c>
      <c r="AP17" s="211">
        <f t="shared" si="2"/>
        <v>18</v>
      </c>
      <c r="AQ17" s="211">
        <f t="shared" si="2"/>
        <v>10</v>
      </c>
      <c r="AR17" s="213">
        <f t="shared" si="2"/>
        <v>4</v>
      </c>
    </row>
    <row r="18" spans="1:46" ht="21.95" customHeight="1">
      <c r="A18" s="138">
        <v>4</v>
      </c>
      <c r="B18" s="130" t="s">
        <v>91</v>
      </c>
      <c r="C18" s="118" t="s">
        <v>92</v>
      </c>
      <c r="D18" s="119"/>
      <c r="E18" s="119"/>
      <c r="F18" s="119"/>
      <c r="G18" s="119"/>
      <c r="H18" s="120"/>
      <c r="I18" s="119"/>
      <c r="J18" s="119"/>
      <c r="K18" s="119"/>
      <c r="L18" s="119"/>
      <c r="M18" s="120"/>
      <c r="N18" s="121"/>
      <c r="O18" s="121"/>
      <c r="P18" s="121"/>
      <c r="Q18" s="121"/>
      <c r="R18" s="120"/>
      <c r="S18" s="121"/>
      <c r="T18" s="121"/>
      <c r="U18" s="121"/>
      <c r="V18" s="121"/>
      <c r="W18" s="120"/>
      <c r="X18" s="152">
        <v>10</v>
      </c>
      <c r="Y18" s="152"/>
      <c r="Z18" s="152">
        <v>18</v>
      </c>
      <c r="AA18" s="152">
        <v>10</v>
      </c>
      <c r="AB18" s="120">
        <v>4</v>
      </c>
      <c r="AC18" s="122"/>
      <c r="AD18" s="122"/>
      <c r="AE18" s="122"/>
      <c r="AF18" s="122"/>
      <c r="AG18" s="123"/>
      <c r="AH18" s="124"/>
      <c r="AI18" s="124"/>
      <c r="AJ18" s="124"/>
      <c r="AK18" s="124"/>
      <c r="AL18" s="123"/>
      <c r="AM18" s="125">
        <f>AN18+AO18+AP18+AQ18</f>
        <v>38</v>
      </c>
      <c r="AN18" s="211">
        <f t="shared" si="2"/>
        <v>10</v>
      </c>
      <c r="AO18" s="211">
        <f t="shared" si="2"/>
        <v>0</v>
      </c>
      <c r="AP18" s="211">
        <f t="shared" si="2"/>
        <v>18</v>
      </c>
      <c r="AQ18" s="211">
        <f t="shared" si="2"/>
        <v>10</v>
      </c>
      <c r="AR18" s="213">
        <f t="shared" si="2"/>
        <v>4</v>
      </c>
    </row>
    <row r="19" spans="1:46" s="24" customFormat="1" ht="21.95" customHeight="1">
      <c r="A19" s="138">
        <v>5</v>
      </c>
      <c r="B19" s="1" t="s">
        <v>93</v>
      </c>
      <c r="C19" s="133" t="s">
        <v>94</v>
      </c>
      <c r="D19" s="119"/>
      <c r="E19" s="119"/>
      <c r="F19" s="119"/>
      <c r="G19" s="119"/>
      <c r="H19" s="134"/>
      <c r="I19" s="119"/>
      <c r="J19" s="119"/>
      <c r="K19" s="119"/>
      <c r="L19" s="119"/>
      <c r="M19" s="134"/>
      <c r="N19" s="121"/>
      <c r="O19" s="121"/>
      <c r="P19" s="121"/>
      <c r="Q19" s="121"/>
      <c r="R19" s="134"/>
      <c r="S19" s="121"/>
      <c r="T19" s="121"/>
      <c r="U19" s="121"/>
      <c r="V19" s="121"/>
      <c r="W19" s="134"/>
      <c r="X19" s="152">
        <v>10</v>
      </c>
      <c r="Y19" s="152"/>
      <c r="Z19" s="152">
        <v>18</v>
      </c>
      <c r="AA19" s="152">
        <v>10</v>
      </c>
      <c r="AB19" s="120">
        <v>4</v>
      </c>
      <c r="AC19" s="152">
        <v>10</v>
      </c>
      <c r="AD19" s="152"/>
      <c r="AE19" s="152">
        <v>18</v>
      </c>
      <c r="AF19" s="152">
        <v>10</v>
      </c>
      <c r="AG19" s="120">
        <v>4</v>
      </c>
      <c r="AH19" s="124"/>
      <c r="AI19" s="124"/>
      <c r="AJ19" s="124"/>
      <c r="AK19" s="124"/>
      <c r="AL19" s="135"/>
      <c r="AM19" s="25">
        <f>AN19+AO19+AP19+AQ19</f>
        <v>76</v>
      </c>
      <c r="AN19" s="212">
        <f t="shared" si="2"/>
        <v>20</v>
      </c>
      <c r="AO19" s="212">
        <f t="shared" si="2"/>
        <v>0</v>
      </c>
      <c r="AP19" s="212">
        <f t="shared" si="2"/>
        <v>36</v>
      </c>
      <c r="AQ19" s="212">
        <f t="shared" si="2"/>
        <v>20</v>
      </c>
      <c r="AR19" s="213">
        <f t="shared" si="2"/>
        <v>8</v>
      </c>
      <c r="AS19" s="34"/>
      <c r="AT19" s="34"/>
    </row>
    <row r="20" spans="1:46" s="24" customFormat="1" ht="21.95" customHeight="1">
      <c r="A20" s="138">
        <v>6</v>
      </c>
      <c r="B20" s="1" t="s">
        <v>95</v>
      </c>
      <c r="C20" s="133" t="s">
        <v>94</v>
      </c>
      <c r="D20" s="142"/>
      <c r="E20" s="142"/>
      <c r="F20" s="142"/>
      <c r="G20" s="142"/>
      <c r="H20" s="120"/>
      <c r="I20" s="142"/>
      <c r="J20" s="142"/>
      <c r="K20" s="142"/>
      <c r="L20" s="142"/>
      <c r="M20" s="120"/>
      <c r="N20" s="143"/>
      <c r="O20" s="143"/>
      <c r="P20" s="143"/>
      <c r="Q20" s="143"/>
      <c r="R20" s="120"/>
      <c r="S20" s="143"/>
      <c r="T20" s="143"/>
      <c r="U20" s="143"/>
      <c r="V20" s="143"/>
      <c r="W20" s="120"/>
      <c r="X20" s="152">
        <v>10</v>
      </c>
      <c r="Y20" s="152"/>
      <c r="Z20" s="152">
        <v>18</v>
      </c>
      <c r="AA20" s="152"/>
      <c r="AB20" s="120">
        <v>3</v>
      </c>
      <c r="AC20" s="152">
        <v>10</v>
      </c>
      <c r="AD20" s="152"/>
      <c r="AE20" s="152">
        <v>18</v>
      </c>
      <c r="AF20" s="152"/>
      <c r="AG20" s="123">
        <v>3</v>
      </c>
      <c r="AH20" s="145"/>
      <c r="AI20" s="145"/>
      <c r="AJ20" s="145"/>
      <c r="AK20" s="145"/>
      <c r="AL20" s="123"/>
      <c r="AM20" s="25">
        <f t="shared" si="0"/>
        <v>56</v>
      </c>
      <c r="AN20" s="212">
        <f t="shared" si="1"/>
        <v>20</v>
      </c>
      <c r="AO20" s="212">
        <f t="shared" si="1"/>
        <v>0</v>
      </c>
      <c r="AP20" s="212">
        <f t="shared" si="1"/>
        <v>36</v>
      </c>
      <c r="AQ20" s="212">
        <f>G20+L20+Q20+V20+AA20+AF20+AK20</f>
        <v>0</v>
      </c>
      <c r="AR20" s="213">
        <f t="shared" si="1"/>
        <v>6</v>
      </c>
      <c r="AS20" s="34"/>
      <c r="AT20" s="34"/>
    </row>
    <row r="21" spans="1:46" ht="21.95" customHeight="1">
      <c r="A21" s="138">
        <v>7</v>
      </c>
      <c r="B21" s="1" t="s">
        <v>96</v>
      </c>
      <c r="C21" s="151" t="s">
        <v>69</v>
      </c>
      <c r="D21" s="142"/>
      <c r="E21" s="142"/>
      <c r="F21" s="142"/>
      <c r="G21" s="142"/>
      <c r="H21" s="120"/>
      <c r="I21" s="142"/>
      <c r="J21" s="142"/>
      <c r="K21" s="142"/>
      <c r="L21" s="142"/>
      <c r="M21" s="120"/>
      <c r="N21" s="143"/>
      <c r="O21" s="143"/>
      <c r="P21" s="143"/>
      <c r="Q21" s="143"/>
      <c r="R21" s="120"/>
      <c r="S21" s="143"/>
      <c r="T21" s="143"/>
      <c r="U21" s="143"/>
      <c r="V21" s="143"/>
      <c r="W21" s="120"/>
      <c r="X21" s="144"/>
      <c r="Y21" s="144"/>
      <c r="Z21" s="144"/>
      <c r="AA21" s="144"/>
      <c r="AB21" s="120"/>
      <c r="AC21" s="152">
        <v>10</v>
      </c>
      <c r="AD21" s="152"/>
      <c r="AE21" s="152">
        <v>18</v>
      </c>
      <c r="AF21" s="152">
        <v>10</v>
      </c>
      <c r="AG21" s="123">
        <v>4</v>
      </c>
      <c r="AH21" s="145"/>
      <c r="AI21" s="145"/>
      <c r="AJ21" s="145"/>
      <c r="AK21" s="145"/>
      <c r="AL21" s="123"/>
      <c r="AM21" s="125">
        <f t="shared" si="0"/>
        <v>38</v>
      </c>
      <c r="AN21" s="211">
        <f t="shared" si="1"/>
        <v>10</v>
      </c>
      <c r="AO21" s="211">
        <f t="shared" si="1"/>
        <v>0</v>
      </c>
      <c r="AP21" s="211">
        <f t="shared" si="1"/>
        <v>18</v>
      </c>
      <c r="AQ21" s="211">
        <f t="shared" si="1"/>
        <v>10</v>
      </c>
      <c r="AR21" s="213">
        <f t="shared" si="1"/>
        <v>4</v>
      </c>
    </row>
    <row r="22" spans="1:46" ht="21.95" customHeight="1">
      <c r="A22" s="138">
        <v>8</v>
      </c>
      <c r="B22" s="130" t="s">
        <v>97</v>
      </c>
      <c r="C22" s="151" t="s">
        <v>69</v>
      </c>
      <c r="D22" s="142"/>
      <c r="E22" s="142"/>
      <c r="F22" s="142"/>
      <c r="G22" s="142"/>
      <c r="H22" s="120"/>
      <c r="I22" s="142"/>
      <c r="J22" s="142"/>
      <c r="K22" s="142"/>
      <c r="L22" s="142"/>
      <c r="M22" s="120"/>
      <c r="N22" s="143"/>
      <c r="O22" s="143"/>
      <c r="P22" s="143"/>
      <c r="Q22" s="143"/>
      <c r="R22" s="120"/>
      <c r="S22" s="143"/>
      <c r="T22" s="143"/>
      <c r="U22" s="143"/>
      <c r="V22" s="143"/>
      <c r="W22" s="120"/>
      <c r="X22" s="144"/>
      <c r="Y22" s="144"/>
      <c r="Z22" s="144"/>
      <c r="AA22" s="144"/>
      <c r="AB22" s="120"/>
      <c r="AC22" s="152">
        <v>10</v>
      </c>
      <c r="AD22" s="152"/>
      <c r="AE22" s="152">
        <v>18</v>
      </c>
      <c r="AF22" s="152">
        <v>10</v>
      </c>
      <c r="AG22" s="123">
        <v>4</v>
      </c>
      <c r="AH22" s="145"/>
      <c r="AI22" s="145"/>
      <c r="AJ22" s="145"/>
      <c r="AK22" s="145"/>
      <c r="AL22" s="123"/>
      <c r="AM22" s="125">
        <f t="shared" si="0"/>
        <v>38</v>
      </c>
      <c r="AN22" s="211">
        <f t="shared" si="1"/>
        <v>10</v>
      </c>
      <c r="AO22" s="211">
        <f t="shared" si="1"/>
        <v>0</v>
      </c>
      <c r="AP22" s="211">
        <f t="shared" si="1"/>
        <v>18</v>
      </c>
      <c r="AQ22" s="211">
        <f t="shared" si="1"/>
        <v>10</v>
      </c>
      <c r="AR22" s="213">
        <f t="shared" si="1"/>
        <v>4</v>
      </c>
    </row>
    <row r="23" spans="1:46" s="24" customFormat="1" ht="21.95" customHeight="1">
      <c r="A23" s="138">
        <v>9</v>
      </c>
      <c r="B23" s="1" t="s">
        <v>98</v>
      </c>
      <c r="C23" s="118" t="s">
        <v>69</v>
      </c>
      <c r="D23" s="119"/>
      <c r="E23" s="119"/>
      <c r="F23" s="119"/>
      <c r="G23" s="119"/>
      <c r="H23" s="120"/>
      <c r="I23" s="119"/>
      <c r="J23" s="119"/>
      <c r="K23" s="119"/>
      <c r="L23" s="119"/>
      <c r="M23" s="120"/>
      <c r="N23" s="121"/>
      <c r="O23" s="121"/>
      <c r="P23" s="121"/>
      <c r="Q23" s="121"/>
      <c r="R23" s="120"/>
      <c r="S23" s="121"/>
      <c r="T23" s="121"/>
      <c r="U23" s="121"/>
      <c r="V23" s="121"/>
      <c r="W23" s="120"/>
      <c r="X23" s="122"/>
      <c r="Y23" s="122"/>
      <c r="Z23" s="122"/>
      <c r="AA23" s="122"/>
      <c r="AB23" s="120"/>
      <c r="AC23" s="152">
        <v>10</v>
      </c>
      <c r="AD23" s="152"/>
      <c r="AE23" s="152">
        <v>18</v>
      </c>
      <c r="AF23" s="152"/>
      <c r="AG23" s="123">
        <v>3</v>
      </c>
      <c r="AH23" s="124"/>
      <c r="AI23" s="124"/>
      <c r="AJ23" s="124"/>
      <c r="AK23" s="124"/>
      <c r="AL23" s="123"/>
      <c r="AM23" s="25">
        <f t="shared" si="0"/>
        <v>28</v>
      </c>
      <c r="AN23" s="212">
        <f t="shared" si="1"/>
        <v>10</v>
      </c>
      <c r="AO23" s="212">
        <f t="shared" si="1"/>
        <v>0</v>
      </c>
      <c r="AP23" s="212">
        <f t="shared" si="1"/>
        <v>18</v>
      </c>
      <c r="AQ23" s="212">
        <f t="shared" si="1"/>
        <v>0</v>
      </c>
      <c r="AR23" s="213">
        <f t="shared" si="1"/>
        <v>3</v>
      </c>
      <c r="AS23" s="34"/>
      <c r="AT23" s="34"/>
    </row>
    <row r="24" spans="1:46" s="24" customFormat="1" ht="21.95" customHeight="1">
      <c r="A24" s="138">
        <v>10</v>
      </c>
      <c r="B24" s="1" t="s">
        <v>99</v>
      </c>
      <c r="C24" s="132" t="s">
        <v>100</v>
      </c>
      <c r="D24" s="119"/>
      <c r="E24" s="119"/>
      <c r="F24" s="119"/>
      <c r="G24" s="119"/>
      <c r="H24" s="120"/>
      <c r="I24" s="119"/>
      <c r="J24" s="119"/>
      <c r="K24" s="119"/>
      <c r="L24" s="119"/>
      <c r="M24" s="120"/>
      <c r="N24" s="121"/>
      <c r="O24" s="121"/>
      <c r="P24" s="121"/>
      <c r="Q24" s="121"/>
      <c r="R24" s="120"/>
      <c r="S24" s="121"/>
      <c r="T24" s="121"/>
      <c r="U24" s="121"/>
      <c r="V24" s="121"/>
      <c r="W24" s="120"/>
      <c r="X24" s="122"/>
      <c r="Y24" s="122"/>
      <c r="Z24" s="122"/>
      <c r="AA24" s="122"/>
      <c r="AB24" s="120"/>
      <c r="AC24" s="152">
        <v>10</v>
      </c>
      <c r="AD24" s="152"/>
      <c r="AE24" s="152">
        <v>18</v>
      </c>
      <c r="AF24" s="152">
        <v>10</v>
      </c>
      <c r="AG24" s="123">
        <v>4</v>
      </c>
      <c r="AH24" s="170">
        <v>10</v>
      </c>
      <c r="AI24" s="170"/>
      <c r="AJ24" s="170">
        <v>18</v>
      </c>
      <c r="AK24" s="170">
        <v>10</v>
      </c>
      <c r="AL24" s="123">
        <v>4</v>
      </c>
      <c r="AM24" s="25">
        <f>AN24+AO24+AP24+AQ24</f>
        <v>76</v>
      </c>
      <c r="AN24" s="212">
        <f>D24+I24+N24+S24+X24+AC24+AH24</f>
        <v>20</v>
      </c>
      <c r="AO24" s="212">
        <f>E24+J24+O24+T24+Y24+AD24+AI24</f>
        <v>0</v>
      </c>
      <c r="AP24" s="212">
        <f>F24+K24+P24+U24+Z24+AE24+AJ24</f>
        <v>36</v>
      </c>
      <c r="AQ24" s="212">
        <f>G24+L24+Q24+V24+AA24+AF24+AK24</f>
        <v>20</v>
      </c>
      <c r="AR24" s="213">
        <f>H24+M24+R24+W24+AB24+AG24+AL24</f>
        <v>8</v>
      </c>
      <c r="AS24" s="34"/>
      <c r="AT24" s="34"/>
    </row>
    <row r="25" spans="1:46" s="24" customFormat="1" ht="21.95" customHeight="1">
      <c r="A25" s="138">
        <v>11</v>
      </c>
      <c r="B25" s="153" t="s">
        <v>101</v>
      </c>
      <c r="C25" s="118" t="s">
        <v>102</v>
      </c>
      <c r="D25" s="142"/>
      <c r="E25" s="142"/>
      <c r="F25" s="142"/>
      <c r="G25" s="142"/>
      <c r="H25" s="120"/>
      <c r="I25" s="142"/>
      <c r="J25" s="142"/>
      <c r="K25" s="142"/>
      <c r="L25" s="142"/>
      <c r="M25" s="120"/>
      <c r="N25" s="143"/>
      <c r="O25" s="143"/>
      <c r="P25" s="143"/>
      <c r="Q25" s="143"/>
      <c r="R25" s="120"/>
      <c r="S25" s="143"/>
      <c r="T25" s="143"/>
      <c r="U25" s="143"/>
      <c r="V25" s="143"/>
      <c r="W25" s="120"/>
      <c r="X25" s="144"/>
      <c r="Y25" s="144"/>
      <c r="Z25" s="144"/>
      <c r="AA25" s="144"/>
      <c r="AB25" s="120"/>
      <c r="AC25" s="144"/>
      <c r="AD25" s="144"/>
      <c r="AE25" s="144"/>
      <c r="AF25" s="144"/>
      <c r="AG25" s="123"/>
      <c r="AH25" s="170">
        <v>10</v>
      </c>
      <c r="AI25" s="170"/>
      <c r="AJ25" s="170">
        <v>18</v>
      </c>
      <c r="AK25" s="170"/>
      <c r="AL25" s="123">
        <v>3</v>
      </c>
      <c r="AM25" s="25">
        <f t="shared" si="0"/>
        <v>28</v>
      </c>
      <c r="AN25" s="212">
        <f t="shared" ref="AN25:AR25" si="3">D25+I25+N25+S25+X25+AC25+AH25</f>
        <v>10</v>
      </c>
      <c r="AO25" s="212">
        <f t="shared" si="3"/>
        <v>0</v>
      </c>
      <c r="AP25" s="212">
        <f t="shared" si="3"/>
        <v>18</v>
      </c>
      <c r="AQ25" s="212">
        <f t="shared" si="3"/>
        <v>0</v>
      </c>
      <c r="AR25" s="213">
        <f t="shared" si="3"/>
        <v>3</v>
      </c>
      <c r="AS25" s="34"/>
      <c r="AT25" s="34"/>
    </row>
    <row r="26" spans="1:46" ht="21.95" customHeight="1">
      <c r="A26" s="138">
        <v>12</v>
      </c>
      <c r="B26" s="130" t="s">
        <v>103</v>
      </c>
      <c r="C26" s="118" t="s">
        <v>102</v>
      </c>
      <c r="D26" s="119"/>
      <c r="E26" s="119"/>
      <c r="F26" s="119"/>
      <c r="G26" s="119"/>
      <c r="H26" s="120"/>
      <c r="I26" s="119"/>
      <c r="J26" s="119"/>
      <c r="K26" s="119"/>
      <c r="L26" s="119"/>
      <c r="M26" s="120"/>
      <c r="N26" s="121"/>
      <c r="O26" s="121"/>
      <c r="P26" s="121"/>
      <c r="Q26" s="121"/>
      <c r="R26" s="120"/>
      <c r="S26" s="121"/>
      <c r="T26" s="121"/>
      <c r="U26" s="121"/>
      <c r="V26" s="121"/>
      <c r="W26" s="120"/>
      <c r="X26" s="122"/>
      <c r="Y26" s="122"/>
      <c r="Z26" s="122"/>
      <c r="AA26" s="122"/>
      <c r="AB26" s="120"/>
      <c r="AC26" s="122"/>
      <c r="AD26" s="122"/>
      <c r="AE26" s="122"/>
      <c r="AF26" s="122"/>
      <c r="AG26" s="123"/>
      <c r="AH26" s="170">
        <v>10</v>
      </c>
      <c r="AI26" s="170"/>
      <c r="AJ26" s="170">
        <v>18</v>
      </c>
      <c r="AK26" s="170">
        <v>10</v>
      </c>
      <c r="AL26" s="123">
        <v>4</v>
      </c>
      <c r="AM26" s="125">
        <f t="shared" si="0"/>
        <v>38</v>
      </c>
      <c r="AN26" s="211">
        <f t="shared" si="1"/>
        <v>10</v>
      </c>
      <c r="AO26" s="211">
        <f t="shared" si="1"/>
        <v>0</v>
      </c>
      <c r="AP26" s="211">
        <f t="shared" si="1"/>
        <v>18</v>
      </c>
      <c r="AQ26" s="211">
        <f t="shared" si="1"/>
        <v>10</v>
      </c>
      <c r="AR26" s="213">
        <f t="shared" si="1"/>
        <v>4</v>
      </c>
    </row>
    <row r="27" spans="1:46" ht="21.95" customHeight="1">
      <c r="A27" s="138">
        <v>13</v>
      </c>
      <c r="B27" s="1" t="s">
        <v>104</v>
      </c>
      <c r="C27" s="118" t="s">
        <v>105</v>
      </c>
      <c r="D27" s="119"/>
      <c r="E27" s="119"/>
      <c r="F27" s="119"/>
      <c r="G27" s="119"/>
      <c r="H27" s="120"/>
      <c r="I27" s="119"/>
      <c r="J27" s="119"/>
      <c r="K27" s="119"/>
      <c r="L27" s="119"/>
      <c r="M27" s="120"/>
      <c r="N27" s="121"/>
      <c r="O27" s="121"/>
      <c r="P27" s="121"/>
      <c r="Q27" s="121"/>
      <c r="R27" s="120"/>
      <c r="S27" s="121"/>
      <c r="T27" s="121"/>
      <c r="U27" s="121"/>
      <c r="V27" s="121"/>
      <c r="W27" s="120"/>
      <c r="X27" s="122"/>
      <c r="Y27" s="122"/>
      <c r="Z27" s="122"/>
      <c r="AA27" s="122"/>
      <c r="AB27" s="120"/>
      <c r="AC27" s="122"/>
      <c r="AD27" s="122"/>
      <c r="AE27" s="122"/>
      <c r="AF27" s="122"/>
      <c r="AG27" s="123"/>
      <c r="AH27" s="170">
        <v>10</v>
      </c>
      <c r="AI27" s="170"/>
      <c r="AJ27" s="170">
        <v>18</v>
      </c>
      <c r="AK27" s="170">
        <v>10</v>
      </c>
      <c r="AL27" s="123">
        <v>4</v>
      </c>
      <c r="AM27" s="125">
        <f t="shared" si="0"/>
        <v>38</v>
      </c>
      <c r="AN27" s="211">
        <f t="shared" si="1"/>
        <v>10</v>
      </c>
      <c r="AO27" s="211">
        <f t="shared" si="1"/>
        <v>0</v>
      </c>
      <c r="AP27" s="211">
        <f t="shared" si="1"/>
        <v>18</v>
      </c>
      <c r="AQ27" s="211">
        <f t="shared" si="1"/>
        <v>10</v>
      </c>
      <c r="AR27" s="213">
        <f t="shared" si="1"/>
        <v>4</v>
      </c>
    </row>
    <row r="28" spans="1:46" ht="21.95" customHeight="1">
      <c r="A28" s="138">
        <v>14</v>
      </c>
      <c r="B28" s="131" t="s">
        <v>106</v>
      </c>
      <c r="C28" s="118" t="s">
        <v>102</v>
      </c>
      <c r="D28" s="119"/>
      <c r="E28" s="119"/>
      <c r="F28" s="119"/>
      <c r="G28" s="119"/>
      <c r="H28" s="120"/>
      <c r="I28" s="119"/>
      <c r="J28" s="119"/>
      <c r="K28" s="119"/>
      <c r="L28" s="119"/>
      <c r="M28" s="120"/>
      <c r="N28" s="121"/>
      <c r="O28" s="121"/>
      <c r="P28" s="121"/>
      <c r="Q28" s="121"/>
      <c r="R28" s="120"/>
      <c r="S28" s="121"/>
      <c r="T28" s="121"/>
      <c r="U28" s="121"/>
      <c r="V28" s="121"/>
      <c r="W28" s="120"/>
      <c r="X28" s="122"/>
      <c r="Y28" s="122"/>
      <c r="Z28" s="122"/>
      <c r="AA28" s="122"/>
      <c r="AB28" s="120"/>
      <c r="AC28" s="122"/>
      <c r="AD28" s="122"/>
      <c r="AE28" s="122"/>
      <c r="AF28" s="122"/>
      <c r="AG28" s="123"/>
      <c r="AH28" s="170">
        <v>10</v>
      </c>
      <c r="AI28" s="170"/>
      <c r="AJ28" s="170">
        <v>18</v>
      </c>
      <c r="AK28" s="170"/>
      <c r="AL28" s="123">
        <v>3</v>
      </c>
      <c r="AM28" s="125">
        <f t="shared" si="0"/>
        <v>28</v>
      </c>
      <c r="AN28" s="211">
        <f t="shared" si="1"/>
        <v>10</v>
      </c>
      <c r="AO28" s="211">
        <f t="shared" si="1"/>
        <v>0</v>
      </c>
      <c r="AP28" s="211">
        <f t="shared" si="1"/>
        <v>18</v>
      </c>
      <c r="AQ28" s="211">
        <f t="shared" si="1"/>
        <v>0</v>
      </c>
      <c r="AR28" s="213">
        <f t="shared" si="1"/>
        <v>3</v>
      </c>
    </row>
    <row r="29" spans="1:46" s="24" customFormat="1" ht="24" customHeight="1">
      <c r="A29" s="138">
        <v>15</v>
      </c>
      <c r="B29" s="1" t="s">
        <v>107</v>
      </c>
      <c r="C29" s="118" t="s">
        <v>102</v>
      </c>
      <c r="D29" s="119"/>
      <c r="E29" s="119"/>
      <c r="F29" s="119"/>
      <c r="G29" s="119"/>
      <c r="H29" s="120"/>
      <c r="I29" s="119"/>
      <c r="J29" s="119"/>
      <c r="K29" s="119"/>
      <c r="L29" s="119"/>
      <c r="M29" s="120"/>
      <c r="N29" s="121"/>
      <c r="O29" s="121"/>
      <c r="P29" s="121"/>
      <c r="Q29" s="121"/>
      <c r="R29" s="120"/>
      <c r="S29" s="121"/>
      <c r="T29" s="121"/>
      <c r="U29" s="121"/>
      <c r="V29" s="121"/>
      <c r="W29" s="120"/>
      <c r="X29" s="122"/>
      <c r="Y29" s="122"/>
      <c r="Z29" s="122"/>
      <c r="AA29" s="122"/>
      <c r="AB29" s="120"/>
      <c r="AC29" s="122"/>
      <c r="AD29" s="122"/>
      <c r="AE29" s="122"/>
      <c r="AF29" s="122"/>
      <c r="AG29" s="123"/>
      <c r="AH29" s="170">
        <v>10</v>
      </c>
      <c r="AI29" s="170"/>
      <c r="AJ29" s="170">
        <v>18</v>
      </c>
      <c r="AK29" s="170">
        <v>10</v>
      </c>
      <c r="AL29" s="123">
        <v>4</v>
      </c>
      <c r="AM29" s="25">
        <f t="shared" si="0"/>
        <v>38</v>
      </c>
      <c r="AN29" s="212">
        <f t="shared" si="1"/>
        <v>10</v>
      </c>
      <c r="AO29" s="212">
        <f t="shared" si="1"/>
        <v>0</v>
      </c>
      <c r="AP29" s="212">
        <f t="shared" si="1"/>
        <v>18</v>
      </c>
      <c r="AQ29" s="212">
        <f t="shared" si="1"/>
        <v>10</v>
      </c>
      <c r="AR29" s="213">
        <f t="shared" si="1"/>
        <v>4</v>
      </c>
      <c r="AS29" s="34"/>
      <c r="AT29" s="34"/>
    </row>
    <row r="30" spans="1:46" ht="22.5" customHeight="1">
      <c r="A30" s="249" t="s">
        <v>108</v>
      </c>
      <c r="B30" s="250"/>
      <c r="C30" s="251"/>
      <c r="D30" s="202">
        <f t="shared" ref="D30:M30" si="4">SUM(D16:D21)</f>
        <v>0</v>
      </c>
      <c r="E30" s="202">
        <f t="shared" si="4"/>
        <v>0</v>
      </c>
      <c r="F30" s="202">
        <f t="shared" si="4"/>
        <v>0</v>
      </c>
      <c r="G30" s="202">
        <f t="shared" si="4"/>
        <v>0</v>
      </c>
      <c r="H30" s="203">
        <f t="shared" si="4"/>
        <v>0</v>
      </c>
      <c r="I30" s="202">
        <f t="shared" si="4"/>
        <v>0</v>
      </c>
      <c r="J30" s="202">
        <f t="shared" si="4"/>
        <v>0</v>
      </c>
      <c r="K30" s="202">
        <f t="shared" si="4"/>
        <v>0</v>
      </c>
      <c r="L30" s="202">
        <f t="shared" si="4"/>
        <v>0</v>
      </c>
      <c r="M30" s="203">
        <f t="shared" si="4"/>
        <v>0</v>
      </c>
      <c r="N30" s="206">
        <f>SUM(N16:N29)</f>
        <v>0</v>
      </c>
      <c r="O30" s="206">
        <f>SUM(O16:O29)</f>
        <v>0</v>
      </c>
      <c r="P30" s="206">
        <f>SUM(P16:P29)</f>
        <v>0</v>
      </c>
      <c r="Q30" s="206">
        <f>SUM(Q16:Q29)</f>
        <v>0</v>
      </c>
      <c r="R30" s="203">
        <f>SUM(R16:R21)</f>
        <v>0</v>
      </c>
      <c r="S30" s="206">
        <f>SUM(S16:S29)</f>
        <v>0</v>
      </c>
      <c r="T30" s="206">
        <f>SUM(T16:T29)</f>
        <v>0</v>
      </c>
      <c r="U30" s="206">
        <f>SUM(U16:U29)</f>
        <v>0</v>
      </c>
      <c r="V30" s="206">
        <f>SUM(V16:V29)</f>
        <v>0</v>
      </c>
      <c r="W30" s="203">
        <f>SUM(W16:W21)</f>
        <v>0</v>
      </c>
      <c r="X30" s="204">
        <f>SUM(X15:X29)</f>
        <v>60</v>
      </c>
      <c r="Y30" s="204">
        <f t="shared" ref="Y30:AR30" si="5">SUM(Y15:Y29)</f>
        <v>0</v>
      </c>
      <c r="Z30" s="204">
        <f t="shared" si="5"/>
        <v>108</v>
      </c>
      <c r="AA30" s="204">
        <f t="shared" si="5"/>
        <v>30</v>
      </c>
      <c r="AB30" s="203">
        <f t="shared" si="5"/>
        <v>21</v>
      </c>
      <c r="AC30" s="204">
        <f t="shared" si="5"/>
        <v>60</v>
      </c>
      <c r="AD30" s="204">
        <f t="shared" si="5"/>
        <v>0</v>
      </c>
      <c r="AE30" s="204">
        <f t="shared" si="5"/>
        <v>108</v>
      </c>
      <c r="AF30" s="204">
        <f t="shared" si="5"/>
        <v>40</v>
      </c>
      <c r="AG30" s="203">
        <f t="shared" si="5"/>
        <v>22</v>
      </c>
      <c r="AH30" s="207">
        <f t="shared" si="5"/>
        <v>60</v>
      </c>
      <c r="AI30" s="207">
        <f t="shared" si="5"/>
        <v>0</v>
      </c>
      <c r="AJ30" s="207">
        <f t="shared" si="5"/>
        <v>108</v>
      </c>
      <c r="AK30" s="207">
        <f t="shared" si="5"/>
        <v>40</v>
      </c>
      <c r="AL30" s="203">
        <f t="shared" si="5"/>
        <v>22</v>
      </c>
      <c r="AM30" s="205">
        <f t="shared" si="5"/>
        <v>614</v>
      </c>
      <c r="AN30" s="211">
        <f t="shared" si="5"/>
        <v>180</v>
      </c>
      <c r="AO30" s="211">
        <f t="shared" si="5"/>
        <v>0</v>
      </c>
      <c r="AP30" s="211">
        <f t="shared" si="5"/>
        <v>324</v>
      </c>
      <c r="AQ30" s="211">
        <f t="shared" si="5"/>
        <v>110</v>
      </c>
      <c r="AR30" s="213">
        <f t="shared" si="5"/>
        <v>65</v>
      </c>
    </row>
    <row r="34" spans="2:3">
      <c r="B34" s="161"/>
      <c r="C34" s="162"/>
    </row>
    <row r="35" spans="2:3">
      <c r="B35" s="158"/>
      <c r="C35" s="163"/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AG16:AG18 AL16:AL29 AG20:AG29">
    <cfRule type="cellIs" dxfId="3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33"/>
  <sheetViews>
    <sheetView zoomScaleNormal="100" workbookViewId="0">
      <selection activeCell="AL36" sqref="AL36"/>
    </sheetView>
  </sheetViews>
  <sheetFormatPr defaultColWidth="9" defaultRowHeight="14.25"/>
  <cols>
    <col min="1" max="1" width="2.375" style="36" customWidth="1"/>
    <col min="2" max="2" width="24.5" style="36" customWidth="1"/>
    <col min="3" max="3" width="5.375" style="38" customWidth="1"/>
    <col min="4" max="7" width="2.375" style="100" customWidth="1"/>
    <col min="8" max="8" width="2.375" style="101" customWidth="1"/>
    <col min="9" max="12" width="2.375" style="100" customWidth="1"/>
    <col min="13" max="13" width="2.375" style="102" customWidth="1"/>
    <col min="14" max="17" width="3.125" style="103" customWidth="1"/>
    <col min="18" max="18" width="3.125" style="104" customWidth="1"/>
    <col min="19" max="22" width="3.125" style="100" customWidth="1"/>
    <col min="23" max="23" width="3.125" style="101" customWidth="1"/>
    <col min="24" max="27" width="3.125" style="103" customWidth="1"/>
    <col min="28" max="28" width="3.125" style="104" customWidth="1"/>
    <col min="29" max="32" width="3.125" style="100" customWidth="1"/>
    <col min="33" max="33" width="3.125" style="101" customWidth="1"/>
    <col min="34" max="37" width="3.125" style="100" customWidth="1"/>
    <col min="38" max="38" width="3.125" style="101" customWidth="1"/>
    <col min="39" max="39" width="6.5" style="105" customWidth="1"/>
    <col min="40" max="43" width="3.125" style="106" customWidth="1"/>
    <col min="44" max="44" width="3.125" style="107" customWidth="1"/>
    <col min="45" max="256" width="8.625" style="34" customWidth="1"/>
    <col min="257" max="257" width="2.375" style="34" customWidth="1"/>
    <col min="258" max="258" width="24.125" style="34" customWidth="1"/>
    <col min="259" max="259" width="5.625" style="34" customWidth="1"/>
    <col min="260" max="279" width="2.125" style="34" customWidth="1"/>
    <col min="280" max="280" width="3.125" style="34" customWidth="1"/>
    <col min="281" max="281" width="2.125" style="34" customWidth="1"/>
    <col min="282" max="283" width="3.125" style="34" customWidth="1"/>
    <col min="284" max="284" width="3" style="34" customWidth="1"/>
    <col min="285" max="285" width="3.125" style="34" customWidth="1"/>
    <col min="286" max="286" width="2.125" style="34" customWidth="1"/>
    <col min="287" max="287" width="3.125" style="34" customWidth="1"/>
    <col min="288" max="290" width="3" style="34" customWidth="1"/>
    <col min="291" max="291" width="2.125" style="34" customWidth="1"/>
    <col min="292" max="292" width="2.625" style="34" customWidth="1"/>
    <col min="293" max="294" width="2.125" style="34" customWidth="1"/>
    <col min="295" max="295" width="4.125" style="34" customWidth="1"/>
    <col min="296" max="300" width="3.125" style="34" customWidth="1"/>
    <col min="301" max="512" width="8.625" style="34" customWidth="1"/>
    <col min="513" max="513" width="2.375" style="34" customWidth="1"/>
    <col min="514" max="514" width="24.125" style="34" customWidth="1"/>
    <col min="515" max="515" width="5.625" style="34" customWidth="1"/>
    <col min="516" max="535" width="2.125" style="34" customWidth="1"/>
    <col min="536" max="536" width="3.125" style="34" customWidth="1"/>
    <col min="537" max="537" width="2.125" style="34" customWidth="1"/>
    <col min="538" max="539" width="3.125" style="34" customWidth="1"/>
    <col min="540" max="540" width="3" style="34" customWidth="1"/>
    <col min="541" max="541" width="3.125" style="34" customWidth="1"/>
    <col min="542" max="542" width="2.125" style="34" customWidth="1"/>
    <col min="543" max="543" width="3.125" style="34" customWidth="1"/>
    <col min="544" max="546" width="3" style="34" customWidth="1"/>
    <col min="547" max="547" width="2.125" style="34" customWidth="1"/>
    <col min="548" max="548" width="2.625" style="34" customWidth="1"/>
    <col min="549" max="550" width="2.125" style="34" customWidth="1"/>
    <col min="551" max="551" width="4.125" style="34" customWidth="1"/>
    <col min="552" max="556" width="3.125" style="34" customWidth="1"/>
    <col min="557" max="768" width="8.625" style="34" customWidth="1"/>
    <col min="769" max="769" width="2.375" style="34" customWidth="1"/>
    <col min="770" max="770" width="24.125" style="34" customWidth="1"/>
    <col min="771" max="771" width="5.625" style="34" customWidth="1"/>
    <col min="772" max="791" width="2.125" style="34" customWidth="1"/>
    <col min="792" max="792" width="3.125" style="34" customWidth="1"/>
    <col min="793" max="793" width="2.125" style="34" customWidth="1"/>
    <col min="794" max="795" width="3.125" style="34" customWidth="1"/>
    <col min="796" max="796" width="3" style="34" customWidth="1"/>
    <col min="797" max="797" width="3.125" style="34" customWidth="1"/>
    <col min="798" max="798" width="2.125" style="34" customWidth="1"/>
    <col min="799" max="799" width="3.125" style="34" customWidth="1"/>
    <col min="800" max="802" width="3" style="34" customWidth="1"/>
    <col min="803" max="803" width="2.125" style="34" customWidth="1"/>
    <col min="804" max="804" width="2.625" style="34" customWidth="1"/>
    <col min="805" max="806" width="2.125" style="34" customWidth="1"/>
    <col min="807" max="807" width="4.125" style="34" customWidth="1"/>
    <col min="808" max="812" width="3.125" style="34" customWidth="1"/>
    <col min="813" max="1025" width="8.625" style="34" customWidth="1"/>
    <col min="1026" max="16384" width="9" style="34"/>
  </cols>
  <sheetData>
    <row r="1" spans="1:51" ht="14.1" customHeight="1">
      <c r="A1" s="243" t="s">
        <v>160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</row>
    <row r="2" spans="1:51" ht="14.1" customHeight="1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</row>
    <row r="3" spans="1:51" ht="14.1" customHeight="1">
      <c r="A3" s="243" t="s">
        <v>158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</row>
    <row r="4" spans="1:51" ht="14.1" customHeight="1">
      <c r="A4" s="243" t="s">
        <v>159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</row>
    <row r="5" spans="1:51" ht="12.75" customHeight="1">
      <c r="A5" s="246" t="s">
        <v>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</row>
    <row r="6" spans="1:51" s="35" customFormat="1" ht="15" customHeight="1">
      <c r="A6" s="267" t="s">
        <v>2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</row>
    <row r="7" spans="1:51" s="35" customFormat="1" ht="15" customHeight="1">
      <c r="A7" s="244" t="s">
        <v>3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</row>
    <row r="8" spans="1:51" ht="15" customHeight="1">
      <c r="A8" s="245" t="s">
        <v>4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</row>
    <row r="9" spans="1:51" ht="15" customHeight="1">
      <c r="A9" s="252" t="s">
        <v>109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</row>
    <row r="10" spans="1:51" ht="24" customHeight="1"/>
    <row r="11" spans="1:51" ht="14.25" customHeight="1">
      <c r="A11" s="253" t="s">
        <v>5</v>
      </c>
      <c r="B11" s="254" t="s">
        <v>6</v>
      </c>
      <c r="C11" s="255" t="s">
        <v>84</v>
      </c>
      <c r="D11" s="256" t="s">
        <v>8</v>
      </c>
      <c r="E11" s="256"/>
      <c r="F11" s="256"/>
      <c r="G11" s="256"/>
      <c r="H11" s="256"/>
      <c r="I11" s="256"/>
      <c r="J11" s="256"/>
      <c r="K11" s="256"/>
      <c r="L11" s="256"/>
      <c r="M11" s="256"/>
      <c r="N11" s="256" t="s">
        <v>9</v>
      </c>
      <c r="O11" s="256"/>
      <c r="P11" s="256"/>
      <c r="Q11" s="256"/>
      <c r="R11" s="256"/>
      <c r="S11" s="256"/>
      <c r="T11" s="256"/>
      <c r="U11" s="256"/>
      <c r="V11" s="256"/>
      <c r="W11" s="256"/>
      <c r="X11" s="256" t="s">
        <v>10</v>
      </c>
      <c r="Y11" s="256"/>
      <c r="Z11" s="256"/>
      <c r="AA11" s="256"/>
      <c r="AB11" s="256"/>
      <c r="AC11" s="256"/>
      <c r="AD11" s="256"/>
      <c r="AE11" s="256"/>
      <c r="AF11" s="256"/>
      <c r="AG11" s="256"/>
      <c r="AH11" s="264" t="s">
        <v>11</v>
      </c>
      <c r="AI11" s="264"/>
      <c r="AJ11" s="264"/>
      <c r="AK11" s="264"/>
      <c r="AL11" s="264"/>
      <c r="AM11" s="265" t="s">
        <v>12</v>
      </c>
      <c r="AN11" s="263" t="s">
        <v>13</v>
      </c>
      <c r="AO11" s="263"/>
      <c r="AP11" s="263"/>
      <c r="AQ11" s="263"/>
      <c r="AR11" s="257" t="s">
        <v>14</v>
      </c>
    </row>
    <row r="12" spans="1:51" ht="14.25" customHeight="1">
      <c r="A12" s="253"/>
      <c r="B12" s="254"/>
      <c r="C12" s="255"/>
      <c r="D12" s="258" t="s">
        <v>15</v>
      </c>
      <c r="E12" s="258"/>
      <c r="F12" s="258"/>
      <c r="G12" s="258"/>
      <c r="H12" s="257" t="s">
        <v>14</v>
      </c>
      <c r="I12" s="258" t="s">
        <v>16</v>
      </c>
      <c r="J12" s="258"/>
      <c r="K12" s="258"/>
      <c r="L12" s="258"/>
      <c r="M12" s="257" t="s">
        <v>14</v>
      </c>
      <c r="N12" s="259" t="s">
        <v>17</v>
      </c>
      <c r="O12" s="259"/>
      <c r="P12" s="259"/>
      <c r="Q12" s="259"/>
      <c r="R12" s="257" t="s">
        <v>14</v>
      </c>
      <c r="S12" s="259" t="s">
        <v>18</v>
      </c>
      <c r="T12" s="259"/>
      <c r="U12" s="259"/>
      <c r="V12" s="259"/>
      <c r="W12" s="257" t="s">
        <v>14</v>
      </c>
      <c r="X12" s="260" t="s">
        <v>19</v>
      </c>
      <c r="Y12" s="260"/>
      <c r="Z12" s="260"/>
      <c r="AA12" s="260"/>
      <c r="AB12" s="257" t="s">
        <v>14</v>
      </c>
      <c r="AC12" s="260" t="s">
        <v>20</v>
      </c>
      <c r="AD12" s="260"/>
      <c r="AE12" s="260"/>
      <c r="AF12" s="260"/>
      <c r="AG12" s="261" t="s">
        <v>14</v>
      </c>
      <c r="AH12" s="262" t="s">
        <v>85</v>
      </c>
      <c r="AI12" s="262"/>
      <c r="AJ12" s="262"/>
      <c r="AK12" s="262"/>
      <c r="AL12" s="257" t="s">
        <v>14</v>
      </c>
      <c r="AM12" s="265"/>
      <c r="AN12" s="263"/>
      <c r="AO12" s="263"/>
      <c r="AP12" s="263"/>
      <c r="AQ12" s="263"/>
      <c r="AR12" s="257"/>
    </row>
    <row r="13" spans="1:51">
      <c r="A13" s="253"/>
      <c r="B13" s="254"/>
      <c r="C13" s="255"/>
      <c r="D13" s="112" t="s">
        <v>26</v>
      </c>
      <c r="E13" s="112" t="s">
        <v>23</v>
      </c>
      <c r="F13" s="108" t="s">
        <v>24</v>
      </c>
      <c r="G13" s="108" t="s">
        <v>25</v>
      </c>
      <c r="H13" s="257"/>
      <c r="I13" s="112" t="s">
        <v>26</v>
      </c>
      <c r="J13" s="112" t="s">
        <v>23</v>
      </c>
      <c r="K13" s="108" t="s">
        <v>24</v>
      </c>
      <c r="L13" s="108" t="s">
        <v>25</v>
      </c>
      <c r="M13" s="257"/>
      <c r="N13" s="113" t="s">
        <v>26</v>
      </c>
      <c r="O13" s="113" t="s">
        <v>23</v>
      </c>
      <c r="P13" s="109" t="s">
        <v>24</v>
      </c>
      <c r="Q13" s="109" t="s">
        <v>25</v>
      </c>
      <c r="R13" s="257"/>
      <c r="S13" s="113" t="s">
        <v>26</v>
      </c>
      <c r="T13" s="113" t="s">
        <v>23</v>
      </c>
      <c r="U13" s="109" t="s">
        <v>24</v>
      </c>
      <c r="V13" s="109" t="s">
        <v>25</v>
      </c>
      <c r="W13" s="257"/>
      <c r="X13" s="114" t="s">
        <v>26</v>
      </c>
      <c r="Y13" s="114" t="s">
        <v>23</v>
      </c>
      <c r="Z13" s="110" t="s">
        <v>24</v>
      </c>
      <c r="AA13" s="110" t="s">
        <v>25</v>
      </c>
      <c r="AB13" s="257"/>
      <c r="AC13" s="114" t="s">
        <v>26</v>
      </c>
      <c r="AD13" s="114" t="s">
        <v>23</v>
      </c>
      <c r="AE13" s="110" t="s">
        <v>24</v>
      </c>
      <c r="AF13" s="110" t="s">
        <v>25</v>
      </c>
      <c r="AG13" s="261"/>
      <c r="AH13" s="115" t="s">
        <v>26</v>
      </c>
      <c r="AI13" s="115" t="s">
        <v>23</v>
      </c>
      <c r="AJ13" s="111" t="s">
        <v>24</v>
      </c>
      <c r="AK13" s="111" t="s">
        <v>25</v>
      </c>
      <c r="AL13" s="257"/>
      <c r="AM13" s="265"/>
      <c r="AN13" s="116" t="s">
        <v>26</v>
      </c>
      <c r="AO13" s="116" t="s">
        <v>23</v>
      </c>
      <c r="AP13" s="117" t="s">
        <v>24</v>
      </c>
      <c r="AQ13" s="117" t="s">
        <v>25</v>
      </c>
      <c r="AR13" s="257"/>
    </row>
    <row r="14" spans="1:51" ht="21.95" customHeight="1">
      <c r="A14" s="248" t="s">
        <v>110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</row>
    <row r="15" spans="1:51" ht="20.100000000000001" customHeight="1">
      <c r="A15" s="138">
        <v>1</v>
      </c>
      <c r="B15" s="139" t="s">
        <v>111</v>
      </c>
      <c r="C15" s="46" t="s">
        <v>88</v>
      </c>
      <c r="D15" s="58"/>
      <c r="E15" s="77"/>
      <c r="F15" s="58"/>
      <c r="G15" s="58"/>
      <c r="H15" s="59"/>
      <c r="I15" s="58"/>
      <c r="J15" s="58"/>
      <c r="K15" s="58"/>
      <c r="L15" s="58"/>
      <c r="M15" s="59"/>
      <c r="N15" s="75"/>
      <c r="O15" s="75"/>
      <c r="P15" s="75"/>
      <c r="Q15" s="75"/>
      <c r="R15" s="76"/>
      <c r="S15" s="75"/>
      <c r="T15" s="75"/>
      <c r="U15" s="75"/>
      <c r="V15" s="75"/>
      <c r="W15" s="40"/>
      <c r="X15" s="72">
        <v>10</v>
      </c>
      <c r="Y15" s="72"/>
      <c r="Z15" s="72">
        <v>18</v>
      </c>
      <c r="AA15" s="72"/>
      <c r="AB15" s="76">
        <v>3</v>
      </c>
      <c r="AC15" s="72"/>
      <c r="AD15" s="72"/>
      <c r="AE15" s="72"/>
      <c r="AF15" s="72"/>
      <c r="AG15" s="59"/>
      <c r="AH15" s="70"/>
      <c r="AI15" s="70"/>
      <c r="AJ15" s="70"/>
      <c r="AK15" s="70"/>
      <c r="AL15" s="62"/>
      <c r="AM15" s="65">
        <f t="shared" ref="AM15:AM20" si="0">AN15+AO15+AP15+AQ15</f>
        <v>28</v>
      </c>
      <c r="AN15" s="66">
        <f>D15+I15+N15+S15+X15+AC15+AH15</f>
        <v>10</v>
      </c>
      <c r="AO15" s="66">
        <f>E15+J15+O15+T15+Y15+AD15+AI15</f>
        <v>0</v>
      </c>
      <c r="AP15" s="66">
        <f>F15+K15+P15+U15+Z15+AE15+AJ15</f>
        <v>18</v>
      </c>
      <c r="AQ15" s="66">
        <f>G15+L15+Q15+V15+AA15+AF15+AK15</f>
        <v>0</v>
      </c>
      <c r="AR15" s="208">
        <f>H15+M15+R15+AB15+W15+AG15+AL15</f>
        <v>3</v>
      </c>
    </row>
    <row r="16" spans="1:51" s="146" customFormat="1" ht="21.95" customHeight="1">
      <c r="A16" s="138">
        <v>2</v>
      </c>
      <c r="B16" s="174" t="s">
        <v>112</v>
      </c>
      <c r="C16" s="151" t="s">
        <v>88</v>
      </c>
      <c r="D16" s="142"/>
      <c r="E16" s="142"/>
      <c r="F16" s="142"/>
      <c r="G16" s="142"/>
      <c r="H16" s="120"/>
      <c r="I16" s="142"/>
      <c r="J16" s="142"/>
      <c r="K16" s="142"/>
      <c r="L16" s="142"/>
      <c r="M16" s="120"/>
      <c r="N16" s="143"/>
      <c r="O16" s="143"/>
      <c r="P16" s="143"/>
      <c r="Q16" s="143"/>
      <c r="R16" s="120"/>
      <c r="S16" s="143"/>
      <c r="T16" s="143"/>
      <c r="U16" s="143"/>
      <c r="V16" s="143"/>
      <c r="W16" s="120"/>
      <c r="X16" s="152">
        <v>10</v>
      </c>
      <c r="Y16" s="152"/>
      <c r="Z16" s="152">
        <v>18</v>
      </c>
      <c r="AA16" s="169"/>
      <c r="AB16" s="120">
        <v>3</v>
      </c>
      <c r="AC16" s="144"/>
      <c r="AD16" s="144"/>
      <c r="AE16" s="144"/>
      <c r="AF16" s="144"/>
      <c r="AG16" s="123"/>
      <c r="AH16" s="145"/>
      <c r="AI16" s="145"/>
      <c r="AJ16" s="145"/>
      <c r="AK16" s="145"/>
      <c r="AL16" s="123"/>
      <c r="AM16" s="172">
        <f t="shared" si="0"/>
        <v>28</v>
      </c>
      <c r="AN16" s="171">
        <f t="shared" ref="AN16:AR18" si="1">D16+I16+N16+S16+X16+AC16+AH16</f>
        <v>10</v>
      </c>
      <c r="AO16" s="171">
        <f t="shared" si="1"/>
        <v>0</v>
      </c>
      <c r="AP16" s="171">
        <f t="shared" si="1"/>
        <v>18</v>
      </c>
      <c r="AQ16" s="171">
        <f>G16+L16+Q16+V16+AA16+AF16+AK16</f>
        <v>0</v>
      </c>
      <c r="AR16" s="215">
        <f t="shared" si="1"/>
        <v>3</v>
      </c>
      <c r="AS16" s="34"/>
      <c r="AT16" s="34"/>
      <c r="AU16" s="34"/>
      <c r="AV16" s="34"/>
      <c r="AW16" s="34"/>
      <c r="AX16" s="34"/>
      <c r="AY16" s="34"/>
    </row>
    <row r="17" spans="1:51" ht="21.95" customHeight="1">
      <c r="A17" s="138">
        <v>3</v>
      </c>
      <c r="B17" s="175" t="s">
        <v>113</v>
      </c>
      <c r="C17" s="151" t="s">
        <v>88</v>
      </c>
      <c r="D17" s="119"/>
      <c r="E17" s="119"/>
      <c r="F17" s="119"/>
      <c r="G17" s="119"/>
      <c r="H17" s="120"/>
      <c r="I17" s="119"/>
      <c r="J17" s="119"/>
      <c r="K17" s="119"/>
      <c r="L17" s="119"/>
      <c r="M17" s="120"/>
      <c r="N17" s="121"/>
      <c r="O17" s="121"/>
      <c r="P17" s="121"/>
      <c r="Q17" s="121"/>
      <c r="R17" s="120"/>
      <c r="S17" s="121"/>
      <c r="T17" s="121"/>
      <c r="U17" s="121"/>
      <c r="V17" s="121"/>
      <c r="W17" s="120"/>
      <c r="X17" s="152">
        <v>10</v>
      </c>
      <c r="Y17" s="152"/>
      <c r="Z17" s="152">
        <v>18</v>
      </c>
      <c r="AA17" s="152">
        <v>10</v>
      </c>
      <c r="AB17" s="120">
        <v>4</v>
      </c>
      <c r="AC17" s="122"/>
      <c r="AD17" s="122"/>
      <c r="AE17" s="122"/>
      <c r="AF17" s="122"/>
      <c r="AG17" s="123"/>
      <c r="AH17" s="124"/>
      <c r="AI17" s="124"/>
      <c r="AJ17" s="124"/>
      <c r="AK17" s="124"/>
      <c r="AL17" s="123"/>
      <c r="AM17" s="172">
        <f t="shared" si="0"/>
        <v>38</v>
      </c>
      <c r="AN17" s="171">
        <f t="shared" si="1"/>
        <v>10</v>
      </c>
      <c r="AO17" s="171">
        <f t="shared" si="1"/>
        <v>0</v>
      </c>
      <c r="AP17" s="171">
        <f t="shared" si="1"/>
        <v>18</v>
      </c>
      <c r="AQ17" s="171">
        <f t="shared" si="1"/>
        <v>10</v>
      </c>
      <c r="AR17" s="215">
        <f t="shared" si="1"/>
        <v>4</v>
      </c>
    </row>
    <row r="18" spans="1:51" ht="21.95" customHeight="1">
      <c r="A18" s="138">
        <v>4</v>
      </c>
      <c r="B18" s="174" t="s">
        <v>114</v>
      </c>
      <c r="C18" s="151" t="s">
        <v>92</v>
      </c>
      <c r="D18" s="119"/>
      <c r="E18" s="119"/>
      <c r="F18" s="119"/>
      <c r="G18" s="119"/>
      <c r="H18" s="120"/>
      <c r="I18" s="119"/>
      <c r="J18" s="119"/>
      <c r="K18" s="119"/>
      <c r="L18" s="119"/>
      <c r="M18" s="120"/>
      <c r="N18" s="121"/>
      <c r="O18" s="121"/>
      <c r="P18" s="121"/>
      <c r="Q18" s="121"/>
      <c r="R18" s="120"/>
      <c r="S18" s="121"/>
      <c r="T18" s="121"/>
      <c r="U18" s="121"/>
      <c r="V18" s="121"/>
      <c r="W18" s="120"/>
      <c r="X18" s="152">
        <v>10</v>
      </c>
      <c r="Y18" s="152"/>
      <c r="Z18" s="152">
        <v>18</v>
      </c>
      <c r="AA18" s="152">
        <v>10</v>
      </c>
      <c r="AB18" s="120">
        <v>4</v>
      </c>
      <c r="AC18" s="122"/>
      <c r="AD18" s="122"/>
      <c r="AE18" s="122"/>
      <c r="AF18" s="122"/>
      <c r="AG18" s="123"/>
      <c r="AH18" s="124"/>
      <c r="AI18" s="124"/>
      <c r="AJ18" s="124"/>
      <c r="AK18" s="124"/>
      <c r="AL18" s="123"/>
      <c r="AM18" s="172">
        <f t="shared" si="0"/>
        <v>38</v>
      </c>
      <c r="AN18" s="171">
        <f t="shared" ref="AN18" si="2">D18+I18+N18+S18+X18+AC18+AH18</f>
        <v>10</v>
      </c>
      <c r="AO18" s="171">
        <f t="shared" ref="AO18" si="3">E18+J18+O18+T18+Y18+AD18+AI18</f>
        <v>0</v>
      </c>
      <c r="AP18" s="171">
        <f t="shared" ref="AP18" si="4">F18+K18+P18+U18+Z18+AE18+AJ18</f>
        <v>18</v>
      </c>
      <c r="AQ18" s="171">
        <f t="shared" si="1"/>
        <v>10</v>
      </c>
      <c r="AR18" s="215">
        <f t="shared" ref="AR18" si="5">H18+M18+R18+W18+AB18+AG18+AL18</f>
        <v>4</v>
      </c>
    </row>
    <row r="19" spans="1:51" s="136" customFormat="1" ht="21.95" customHeight="1">
      <c r="A19" s="138">
        <v>5</v>
      </c>
      <c r="B19" s="174" t="s">
        <v>115</v>
      </c>
      <c r="C19" s="176" t="s">
        <v>94</v>
      </c>
      <c r="D19" s="119"/>
      <c r="E19" s="119"/>
      <c r="F19" s="119"/>
      <c r="G19" s="119"/>
      <c r="H19" s="134"/>
      <c r="I19" s="119"/>
      <c r="J19" s="119"/>
      <c r="K19" s="119"/>
      <c r="L19" s="119"/>
      <c r="M19" s="134"/>
      <c r="N19" s="121"/>
      <c r="O19" s="121"/>
      <c r="P19" s="121"/>
      <c r="Q19" s="121"/>
      <c r="R19" s="134"/>
      <c r="S19" s="121"/>
      <c r="T19" s="121"/>
      <c r="U19" s="121"/>
      <c r="V19" s="121"/>
      <c r="W19" s="134"/>
      <c r="X19" s="152">
        <v>10</v>
      </c>
      <c r="Y19" s="152"/>
      <c r="Z19" s="152">
        <v>18</v>
      </c>
      <c r="AA19" s="152">
        <v>10</v>
      </c>
      <c r="AB19" s="120">
        <v>4</v>
      </c>
      <c r="AC19" s="152">
        <v>10</v>
      </c>
      <c r="AD19" s="152"/>
      <c r="AE19" s="152">
        <v>18</v>
      </c>
      <c r="AF19" s="152">
        <v>10</v>
      </c>
      <c r="AG19" s="120">
        <v>4</v>
      </c>
      <c r="AH19" s="124"/>
      <c r="AI19" s="124"/>
      <c r="AJ19" s="124"/>
      <c r="AK19" s="124"/>
      <c r="AL19" s="135"/>
      <c r="AM19" s="172">
        <f t="shared" si="0"/>
        <v>76</v>
      </c>
      <c r="AN19" s="171">
        <f t="shared" ref="AN19:AR20" si="6">D19+I19+N19+S19+X19+AC19+AH19</f>
        <v>20</v>
      </c>
      <c r="AO19" s="171">
        <f t="shared" si="6"/>
        <v>0</v>
      </c>
      <c r="AP19" s="171">
        <f t="shared" si="6"/>
        <v>36</v>
      </c>
      <c r="AQ19" s="171">
        <f t="shared" si="6"/>
        <v>20</v>
      </c>
      <c r="AR19" s="215">
        <f t="shared" si="6"/>
        <v>8</v>
      </c>
      <c r="AS19" s="34"/>
      <c r="AT19" s="34"/>
      <c r="AU19" s="34"/>
      <c r="AV19" s="34"/>
      <c r="AW19" s="34"/>
      <c r="AX19" s="34"/>
      <c r="AY19" s="34"/>
    </row>
    <row r="20" spans="1:51" s="146" customFormat="1" ht="21.95" customHeight="1">
      <c r="A20" s="138">
        <v>6</v>
      </c>
      <c r="B20" s="174" t="s">
        <v>116</v>
      </c>
      <c r="C20" s="176" t="s">
        <v>94</v>
      </c>
      <c r="D20" s="142"/>
      <c r="E20" s="142"/>
      <c r="F20" s="142"/>
      <c r="G20" s="142"/>
      <c r="H20" s="120"/>
      <c r="I20" s="142"/>
      <c r="J20" s="142"/>
      <c r="K20" s="142"/>
      <c r="L20" s="142"/>
      <c r="M20" s="120"/>
      <c r="N20" s="143"/>
      <c r="O20" s="143"/>
      <c r="P20" s="143"/>
      <c r="Q20" s="143"/>
      <c r="R20" s="120"/>
      <c r="S20" s="143"/>
      <c r="T20" s="143"/>
      <c r="U20" s="143"/>
      <c r="V20" s="143"/>
      <c r="W20" s="120"/>
      <c r="X20" s="152">
        <v>10</v>
      </c>
      <c r="Y20" s="152"/>
      <c r="Z20" s="152">
        <v>18</v>
      </c>
      <c r="AA20" s="152"/>
      <c r="AB20" s="120">
        <v>3</v>
      </c>
      <c r="AC20" s="152">
        <v>10</v>
      </c>
      <c r="AD20" s="152"/>
      <c r="AE20" s="152">
        <v>18</v>
      </c>
      <c r="AF20" s="152"/>
      <c r="AG20" s="123">
        <v>3</v>
      </c>
      <c r="AH20" s="145"/>
      <c r="AI20" s="145"/>
      <c r="AJ20" s="145"/>
      <c r="AK20" s="145"/>
      <c r="AL20" s="123"/>
      <c r="AM20" s="172">
        <f t="shared" si="0"/>
        <v>56</v>
      </c>
      <c r="AN20" s="171">
        <f t="shared" si="6"/>
        <v>20</v>
      </c>
      <c r="AO20" s="171">
        <f t="shared" si="6"/>
        <v>0</v>
      </c>
      <c r="AP20" s="171">
        <f t="shared" si="6"/>
        <v>36</v>
      </c>
      <c r="AQ20" s="171">
        <f t="shared" si="6"/>
        <v>0</v>
      </c>
      <c r="AR20" s="215">
        <f t="shared" si="6"/>
        <v>6</v>
      </c>
      <c r="AS20" s="34"/>
      <c r="AT20" s="34"/>
      <c r="AU20" s="34"/>
      <c r="AV20" s="34"/>
      <c r="AW20" s="34"/>
      <c r="AX20" s="34"/>
      <c r="AY20" s="34"/>
    </row>
    <row r="21" spans="1:51" s="146" customFormat="1" ht="21.95" customHeight="1">
      <c r="A21" s="138">
        <v>7</v>
      </c>
      <c r="B21" s="177" t="s">
        <v>117</v>
      </c>
      <c r="C21" s="151" t="s">
        <v>69</v>
      </c>
      <c r="D21" s="142"/>
      <c r="E21" s="142"/>
      <c r="F21" s="142"/>
      <c r="G21" s="142"/>
      <c r="H21" s="120"/>
      <c r="I21" s="142"/>
      <c r="J21" s="142"/>
      <c r="K21" s="142"/>
      <c r="L21" s="142"/>
      <c r="M21" s="120"/>
      <c r="N21" s="143"/>
      <c r="O21" s="143"/>
      <c r="P21" s="143"/>
      <c r="Q21" s="143"/>
      <c r="R21" s="120"/>
      <c r="S21" s="143"/>
      <c r="T21" s="143"/>
      <c r="U21" s="143"/>
      <c r="V21" s="143"/>
      <c r="W21" s="120"/>
      <c r="X21" s="144"/>
      <c r="Y21" s="144"/>
      <c r="Z21" s="144"/>
      <c r="AA21" s="144"/>
      <c r="AB21" s="120"/>
      <c r="AC21" s="152">
        <v>10</v>
      </c>
      <c r="AD21" s="152"/>
      <c r="AE21" s="152">
        <v>18</v>
      </c>
      <c r="AF21" s="152">
        <v>10</v>
      </c>
      <c r="AG21" s="123">
        <v>4</v>
      </c>
      <c r="AH21" s="145"/>
      <c r="AI21" s="145"/>
      <c r="AJ21" s="145"/>
      <c r="AK21" s="145"/>
      <c r="AL21" s="123"/>
      <c r="AM21" s="172">
        <f t="shared" ref="AM21:AM28" si="7">AN21+AO21+AP21+AQ21</f>
        <v>38</v>
      </c>
      <c r="AN21" s="171">
        <f t="shared" ref="AN21:AN28" si="8">D21+I21+N21+S21+X21+AC21+AH21</f>
        <v>10</v>
      </c>
      <c r="AO21" s="171">
        <f t="shared" ref="AO21:AO28" si="9">E21+J21+O21+T21+Y21+AD21+AI21</f>
        <v>0</v>
      </c>
      <c r="AP21" s="171">
        <f t="shared" ref="AP21:AP28" si="10">F21+K21+P21+U21+Z21+AE21+AJ21</f>
        <v>18</v>
      </c>
      <c r="AQ21" s="171">
        <f t="shared" ref="AQ21:AQ28" si="11">G21+L21+Q21+V21+AA21+AF21+AK21</f>
        <v>10</v>
      </c>
      <c r="AR21" s="215">
        <f t="shared" ref="AR21:AR28" si="12">H21+M21+R21+W21+AB21+AG21+AL21</f>
        <v>4</v>
      </c>
      <c r="AS21" s="34"/>
      <c r="AT21" s="34"/>
      <c r="AU21" s="34"/>
      <c r="AV21" s="34"/>
      <c r="AW21" s="34"/>
      <c r="AX21" s="34"/>
      <c r="AY21" s="34"/>
    </row>
    <row r="22" spans="1:51" s="146" customFormat="1" ht="21.95" customHeight="1">
      <c r="A22" s="138">
        <v>8</v>
      </c>
      <c r="B22" s="178" t="s">
        <v>118</v>
      </c>
      <c r="C22" s="151" t="s">
        <v>69</v>
      </c>
      <c r="D22" s="142"/>
      <c r="E22" s="142"/>
      <c r="F22" s="142"/>
      <c r="G22" s="142"/>
      <c r="H22" s="120"/>
      <c r="I22" s="142"/>
      <c r="J22" s="142"/>
      <c r="K22" s="142"/>
      <c r="L22" s="142"/>
      <c r="M22" s="120"/>
      <c r="N22" s="143"/>
      <c r="O22" s="143"/>
      <c r="P22" s="143"/>
      <c r="Q22" s="143"/>
      <c r="R22" s="120"/>
      <c r="S22" s="143"/>
      <c r="T22" s="143"/>
      <c r="U22" s="143"/>
      <c r="V22" s="143"/>
      <c r="W22" s="120"/>
      <c r="X22" s="144"/>
      <c r="Y22" s="144"/>
      <c r="Z22" s="144"/>
      <c r="AA22" s="144"/>
      <c r="AB22" s="120"/>
      <c r="AC22" s="152">
        <v>10</v>
      </c>
      <c r="AD22" s="152"/>
      <c r="AE22" s="152">
        <v>18</v>
      </c>
      <c r="AF22" s="152">
        <v>10</v>
      </c>
      <c r="AG22" s="123">
        <v>4</v>
      </c>
      <c r="AH22" s="145"/>
      <c r="AI22" s="145"/>
      <c r="AJ22" s="145"/>
      <c r="AK22" s="145"/>
      <c r="AL22" s="123"/>
      <c r="AM22" s="172">
        <f t="shared" si="7"/>
        <v>38</v>
      </c>
      <c r="AN22" s="171">
        <f t="shared" ref="AN22" si="13">D22+I22+N22+S22+X22+AC22+AH22</f>
        <v>10</v>
      </c>
      <c r="AO22" s="171">
        <f t="shared" ref="AO22" si="14">E22+J22+O22+T22+Y22+AD22+AI22</f>
        <v>0</v>
      </c>
      <c r="AP22" s="171">
        <f t="shared" ref="AP22" si="15">F22+K22+P22+U22+Z22+AE22+AJ22</f>
        <v>18</v>
      </c>
      <c r="AQ22" s="171">
        <f t="shared" ref="AQ22" si="16">G22+L22+Q22+V22+AA22+AF22+AK22</f>
        <v>10</v>
      </c>
      <c r="AR22" s="215">
        <f t="shared" ref="AR22" si="17">H22+M22+R22+W22+AB22+AG22+AL22</f>
        <v>4</v>
      </c>
      <c r="AS22" s="34"/>
      <c r="AT22" s="34"/>
      <c r="AU22" s="34"/>
      <c r="AV22" s="34"/>
      <c r="AW22" s="34"/>
      <c r="AX22" s="34"/>
      <c r="AY22" s="34"/>
    </row>
    <row r="23" spans="1:51" ht="21.95" customHeight="1">
      <c r="A23" s="138">
        <v>9</v>
      </c>
      <c r="B23" s="174" t="s">
        <v>119</v>
      </c>
      <c r="C23" s="151" t="s">
        <v>69</v>
      </c>
      <c r="D23" s="119"/>
      <c r="E23" s="119"/>
      <c r="F23" s="119"/>
      <c r="G23" s="119"/>
      <c r="H23" s="120"/>
      <c r="I23" s="119"/>
      <c r="J23" s="119"/>
      <c r="K23" s="119"/>
      <c r="L23" s="119"/>
      <c r="M23" s="120"/>
      <c r="N23" s="121"/>
      <c r="O23" s="121"/>
      <c r="P23" s="121"/>
      <c r="Q23" s="121"/>
      <c r="R23" s="120"/>
      <c r="S23" s="121"/>
      <c r="T23" s="121"/>
      <c r="U23" s="121"/>
      <c r="V23" s="121"/>
      <c r="W23" s="120"/>
      <c r="X23" s="122"/>
      <c r="Y23" s="122"/>
      <c r="Z23" s="122"/>
      <c r="AA23" s="122"/>
      <c r="AB23" s="120"/>
      <c r="AC23" s="152">
        <v>10</v>
      </c>
      <c r="AD23" s="152"/>
      <c r="AE23" s="152">
        <v>18</v>
      </c>
      <c r="AF23" s="152"/>
      <c r="AG23" s="123">
        <v>3</v>
      </c>
      <c r="AH23" s="124"/>
      <c r="AI23" s="124"/>
      <c r="AJ23" s="124"/>
      <c r="AK23" s="124"/>
      <c r="AL23" s="123"/>
      <c r="AM23" s="172">
        <f t="shared" si="7"/>
        <v>28</v>
      </c>
      <c r="AN23" s="171">
        <f t="shared" ref="AN23:AR24" si="18">D23+I23+N23+S23+X23+AC23+AH23</f>
        <v>10</v>
      </c>
      <c r="AO23" s="171">
        <f t="shared" si="18"/>
        <v>0</v>
      </c>
      <c r="AP23" s="171">
        <f t="shared" si="18"/>
        <v>18</v>
      </c>
      <c r="AQ23" s="171">
        <f t="shared" si="18"/>
        <v>0</v>
      </c>
      <c r="AR23" s="215">
        <f t="shared" si="18"/>
        <v>3</v>
      </c>
    </row>
    <row r="24" spans="1:51" ht="21.95" customHeight="1">
      <c r="A24" s="138">
        <v>10</v>
      </c>
      <c r="B24" s="174" t="s">
        <v>120</v>
      </c>
      <c r="C24" s="176" t="s">
        <v>100</v>
      </c>
      <c r="D24" s="119"/>
      <c r="E24" s="119"/>
      <c r="F24" s="119"/>
      <c r="G24" s="119"/>
      <c r="H24" s="120"/>
      <c r="I24" s="119"/>
      <c r="J24" s="119"/>
      <c r="K24" s="119"/>
      <c r="L24" s="119"/>
      <c r="M24" s="120"/>
      <c r="N24" s="121"/>
      <c r="O24" s="121"/>
      <c r="P24" s="121"/>
      <c r="Q24" s="121"/>
      <c r="R24" s="120"/>
      <c r="S24" s="121"/>
      <c r="T24" s="121"/>
      <c r="U24" s="121"/>
      <c r="V24" s="121"/>
      <c r="W24" s="120"/>
      <c r="X24" s="122"/>
      <c r="Y24" s="122"/>
      <c r="Z24" s="122"/>
      <c r="AA24" s="122"/>
      <c r="AB24" s="120"/>
      <c r="AC24" s="152">
        <v>10</v>
      </c>
      <c r="AD24" s="152"/>
      <c r="AE24" s="152">
        <v>18</v>
      </c>
      <c r="AF24" s="152">
        <v>10</v>
      </c>
      <c r="AG24" s="123">
        <v>4</v>
      </c>
      <c r="AH24" s="170">
        <v>10</v>
      </c>
      <c r="AI24" s="170"/>
      <c r="AJ24" s="170">
        <v>18</v>
      </c>
      <c r="AK24" s="170">
        <v>10</v>
      </c>
      <c r="AL24" s="123">
        <v>4</v>
      </c>
      <c r="AM24" s="172">
        <f t="shared" si="7"/>
        <v>76</v>
      </c>
      <c r="AN24" s="171">
        <f t="shared" si="18"/>
        <v>20</v>
      </c>
      <c r="AO24" s="171">
        <f t="shared" si="18"/>
        <v>0</v>
      </c>
      <c r="AP24" s="171">
        <f t="shared" si="18"/>
        <v>36</v>
      </c>
      <c r="AQ24" s="171">
        <f t="shared" si="18"/>
        <v>20</v>
      </c>
      <c r="AR24" s="215">
        <f t="shared" si="18"/>
        <v>8</v>
      </c>
    </row>
    <row r="25" spans="1:51" s="146" customFormat="1" ht="21.95" customHeight="1">
      <c r="A25" s="138">
        <v>11</v>
      </c>
      <c r="B25" s="174" t="s">
        <v>121</v>
      </c>
      <c r="C25" s="151" t="s">
        <v>102</v>
      </c>
      <c r="D25" s="142"/>
      <c r="E25" s="142"/>
      <c r="F25" s="142"/>
      <c r="G25" s="142"/>
      <c r="H25" s="120"/>
      <c r="I25" s="142"/>
      <c r="J25" s="142"/>
      <c r="K25" s="142"/>
      <c r="L25" s="142"/>
      <c r="M25" s="120"/>
      <c r="N25" s="143"/>
      <c r="O25" s="143"/>
      <c r="P25" s="143"/>
      <c r="Q25" s="143"/>
      <c r="R25" s="120"/>
      <c r="S25" s="143"/>
      <c r="T25" s="143"/>
      <c r="U25" s="143"/>
      <c r="V25" s="143"/>
      <c r="W25" s="120"/>
      <c r="X25" s="144"/>
      <c r="Y25" s="144"/>
      <c r="Z25" s="144"/>
      <c r="AA25" s="144"/>
      <c r="AB25" s="120"/>
      <c r="AC25" s="144"/>
      <c r="AD25" s="144"/>
      <c r="AE25" s="144"/>
      <c r="AF25" s="144"/>
      <c r="AG25" s="123"/>
      <c r="AH25" s="170">
        <v>10</v>
      </c>
      <c r="AI25" s="170"/>
      <c r="AJ25" s="170">
        <v>18</v>
      </c>
      <c r="AK25" s="170"/>
      <c r="AL25" s="123">
        <v>3</v>
      </c>
      <c r="AM25" s="172">
        <f t="shared" si="7"/>
        <v>28</v>
      </c>
      <c r="AN25" s="171">
        <f t="shared" si="8"/>
        <v>10</v>
      </c>
      <c r="AO25" s="171">
        <f t="shared" si="9"/>
        <v>0</v>
      </c>
      <c r="AP25" s="171">
        <f t="shared" si="10"/>
        <v>18</v>
      </c>
      <c r="AQ25" s="171">
        <f t="shared" si="11"/>
        <v>0</v>
      </c>
      <c r="AR25" s="215">
        <f t="shared" si="12"/>
        <v>3</v>
      </c>
      <c r="AS25" s="34"/>
      <c r="AT25" s="34"/>
      <c r="AU25" s="34"/>
      <c r="AV25" s="34"/>
      <c r="AW25" s="34"/>
      <c r="AX25" s="34"/>
      <c r="AY25" s="34"/>
    </row>
    <row r="26" spans="1:51" ht="21.95" customHeight="1">
      <c r="A26" s="138">
        <v>12</v>
      </c>
      <c r="B26" s="179" t="s">
        <v>122</v>
      </c>
      <c r="C26" s="151" t="s">
        <v>102</v>
      </c>
      <c r="D26" s="119"/>
      <c r="E26" s="119"/>
      <c r="F26" s="119"/>
      <c r="G26" s="119"/>
      <c r="H26" s="120"/>
      <c r="I26" s="119"/>
      <c r="J26" s="119"/>
      <c r="K26" s="119"/>
      <c r="L26" s="119"/>
      <c r="M26" s="120"/>
      <c r="N26" s="121"/>
      <c r="O26" s="121"/>
      <c r="P26" s="121"/>
      <c r="Q26" s="121"/>
      <c r="R26" s="120"/>
      <c r="S26" s="121"/>
      <c r="T26" s="121"/>
      <c r="U26" s="121"/>
      <c r="V26" s="121"/>
      <c r="W26" s="120"/>
      <c r="X26" s="122"/>
      <c r="Y26" s="122"/>
      <c r="Z26" s="122"/>
      <c r="AA26" s="122"/>
      <c r="AB26" s="120"/>
      <c r="AC26" s="122"/>
      <c r="AD26" s="122"/>
      <c r="AE26" s="122"/>
      <c r="AF26" s="122"/>
      <c r="AG26" s="123"/>
      <c r="AH26" s="170">
        <v>10</v>
      </c>
      <c r="AI26" s="170"/>
      <c r="AJ26" s="170">
        <v>18</v>
      </c>
      <c r="AK26" s="170">
        <v>10</v>
      </c>
      <c r="AL26" s="123">
        <v>4</v>
      </c>
      <c r="AM26" s="172">
        <f t="shared" si="7"/>
        <v>38</v>
      </c>
      <c r="AN26" s="171">
        <f t="shared" si="8"/>
        <v>10</v>
      </c>
      <c r="AO26" s="171">
        <f t="shared" si="9"/>
        <v>0</v>
      </c>
      <c r="AP26" s="171">
        <f t="shared" si="10"/>
        <v>18</v>
      </c>
      <c r="AQ26" s="171">
        <f t="shared" si="11"/>
        <v>10</v>
      </c>
      <c r="AR26" s="215">
        <f t="shared" si="12"/>
        <v>4</v>
      </c>
    </row>
    <row r="27" spans="1:51" ht="21.95" customHeight="1">
      <c r="A27" s="138">
        <v>13</v>
      </c>
      <c r="B27" s="174" t="s">
        <v>123</v>
      </c>
      <c r="C27" s="151" t="s">
        <v>102</v>
      </c>
      <c r="D27" s="119"/>
      <c r="E27" s="119"/>
      <c r="F27" s="119"/>
      <c r="G27" s="119"/>
      <c r="H27" s="120"/>
      <c r="I27" s="119"/>
      <c r="J27" s="119"/>
      <c r="K27" s="119"/>
      <c r="L27" s="119"/>
      <c r="M27" s="120"/>
      <c r="N27" s="121"/>
      <c r="O27" s="121"/>
      <c r="P27" s="121"/>
      <c r="Q27" s="121"/>
      <c r="R27" s="120"/>
      <c r="S27" s="121"/>
      <c r="T27" s="121"/>
      <c r="U27" s="121"/>
      <c r="V27" s="121"/>
      <c r="W27" s="120"/>
      <c r="X27" s="122"/>
      <c r="Y27" s="122"/>
      <c r="Z27" s="122"/>
      <c r="AA27" s="122"/>
      <c r="AB27" s="120"/>
      <c r="AC27" s="122"/>
      <c r="AD27" s="122"/>
      <c r="AE27" s="122"/>
      <c r="AF27" s="122"/>
      <c r="AG27" s="123"/>
      <c r="AH27" s="170">
        <v>10</v>
      </c>
      <c r="AI27" s="170"/>
      <c r="AJ27" s="170">
        <v>18</v>
      </c>
      <c r="AK27" s="170">
        <v>10</v>
      </c>
      <c r="AL27" s="123">
        <v>4</v>
      </c>
      <c r="AM27" s="172">
        <f t="shared" si="7"/>
        <v>38</v>
      </c>
      <c r="AN27" s="171">
        <f t="shared" si="8"/>
        <v>10</v>
      </c>
      <c r="AO27" s="171">
        <f t="shared" si="9"/>
        <v>0</v>
      </c>
      <c r="AP27" s="171">
        <f t="shared" si="10"/>
        <v>18</v>
      </c>
      <c r="AQ27" s="171">
        <f t="shared" si="11"/>
        <v>10</v>
      </c>
      <c r="AR27" s="215">
        <f t="shared" si="12"/>
        <v>4</v>
      </c>
    </row>
    <row r="28" spans="1:51" ht="21.95" customHeight="1">
      <c r="A28" s="138">
        <v>14</v>
      </c>
      <c r="B28" s="175" t="s">
        <v>124</v>
      </c>
      <c r="C28" s="151" t="s">
        <v>105</v>
      </c>
      <c r="D28" s="119"/>
      <c r="E28" s="119"/>
      <c r="F28" s="119"/>
      <c r="G28" s="119"/>
      <c r="H28" s="120"/>
      <c r="I28" s="119"/>
      <c r="J28" s="119"/>
      <c r="K28" s="119"/>
      <c r="L28" s="119"/>
      <c r="M28" s="120"/>
      <c r="N28" s="121"/>
      <c r="O28" s="121"/>
      <c r="P28" s="121"/>
      <c r="Q28" s="121"/>
      <c r="R28" s="120"/>
      <c r="S28" s="121"/>
      <c r="T28" s="121"/>
      <c r="U28" s="121"/>
      <c r="V28" s="121"/>
      <c r="W28" s="120"/>
      <c r="X28" s="122"/>
      <c r="Y28" s="122"/>
      <c r="Z28" s="122"/>
      <c r="AA28" s="122"/>
      <c r="AB28" s="120"/>
      <c r="AC28" s="122"/>
      <c r="AD28" s="122"/>
      <c r="AE28" s="122"/>
      <c r="AF28" s="122"/>
      <c r="AG28" s="123"/>
      <c r="AH28" s="170">
        <v>10</v>
      </c>
      <c r="AI28" s="170"/>
      <c r="AJ28" s="170">
        <v>18</v>
      </c>
      <c r="AK28" s="170"/>
      <c r="AL28" s="123">
        <v>3</v>
      </c>
      <c r="AM28" s="172">
        <f t="shared" si="7"/>
        <v>28</v>
      </c>
      <c r="AN28" s="171">
        <f t="shared" si="8"/>
        <v>10</v>
      </c>
      <c r="AO28" s="171">
        <f t="shared" si="9"/>
        <v>0</v>
      </c>
      <c r="AP28" s="171">
        <f t="shared" si="10"/>
        <v>18</v>
      </c>
      <c r="AQ28" s="171">
        <f t="shared" si="11"/>
        <v>0</v>
      </c>
      <c r="AR28" s="215">
        <f t="shared" si="12"/>
        <v>3</v>
      </c>
    </row>
    <row r="29" spans="1:51" ht="21.95" customHeight="1">
      <c r="A29" s="138">
        <v>15</v>
      </c>
      <c r="B29" s="174" t="s">
        <v>125</v>
      </c>
      <c r="C29" s="151" t="s">
        <v>102</v>
      </c>
      <c r="D29" s="119"/>
      <c r="E29" s="119"/>
      <c r="F29" s="119"/>
      <c r="G29" s="119"/>
      <c r="H29" s="120"/>
      <c r="I29" s="119"/>
      <c r="J29" s="119"/>
      <c r="K29" s="119"/>
      <c r="L29" s="119"/>
      <c r="M29" s="120"/>
      <c r="N29" s="121"/>
      <c r="O29" s="121"/>
      <c r="P29" s="121"/>
      <c r="Q29" s="121"/>
      <c r="R29" s="120"/>
      <c r="S29" s="121"/>
      <c r="T29" s="121"/>
      <c r="U29" s="121"/>
      <c r="V29" s="121"/>
      <c r="W29" s="120"/>
      <c r="X29" s="122"/>
      <c r="Y29" s="122"/>
      <c r="Z29" s="122"/>
      <c r="AA29" s="122"/>
      <c r="AB29" s="120"/>
      <c r="AC29" s="122"/>
      <c r="AD29" s="122"/>
      <c r="AE29" s="122"/>
      <c r="AF29" s="122"/>
      <c r="AG29" s="123"/>
      <c r="AH29" s="170">
        <v>10</v>
      </c>
      <c r="AI29" s="170"/>
      <c r="AJ29" s="170">
        <v>18</v>
      </c>
      <c r="AK29" s="170">
        <v>10</v>
      </c>
      <c r="AL29" s="123">
        <v>4</v>
      </c>
      <c r="AM29" s="172">
        <f t="shared" ref="AM29" si="19">AN29+AO29+AP29+AQ29</f>
        <v>38</v>
      </c>
      <c r="AN29" s="171">
        <f t="shared" ref="AN29" si="20">D29+I29+N29+S29+X29+AC29+AH29</f>
        <v>10</v>
      </c>
      <c r="AO29" s="171">
        <f t="shared" ref="AO29" si="21">E29+J29+O29+T29+Y29+AD29+AI29</f>
        <v>0</v>
      </c>
      <c r="AP29" s="171">
        <f t="shared" ref="AP29" si="22">F29+K29+P29+U29+Z29+AE29+AJ29</f>
        <v>18</v>
      </c>
      <c r="AQ29" s="171">
        <f t="shared" ref="AQ29" si="23">G29+L29+Q29+V29+AA29+AF29+AK29</f>
        <v>10</v>
      </c>
      <c r="AR29" s="215">
        <f t="shared" ref="AR29" si="24">H29+M29+R29+W29+AB29+AG29+AL29</f>
        <v>4</v>
      </c>
    </row>
    <row r="30" spans="1:51" ht="22.5" customHeight="1">
      <c r="A30" s="266" t="s">
        <v>108</v>
      </c>
      <c r="B30" s="266"/>
      <c r="C30" s="266"/>
      <c r="D30" s="127">
        <f t="shared" ref="D30:M30" si="25">SUM(D19:D23)</f>
        <v>0</v>
      </c>
      <c r="E30" s="127">
        <f t="shared" si="25"/>
        <v>0</v>
      </c>
      <c r="F30" s="127">
        <f t="shared" si="25"/>
        <v>0</v>
      </c>
      <c r="G30" s="127">
        <f t="shared" si="25"/>
        <v>0</v>
      </c>
      <c r="H30" s="128">
        <f t="shared" si="25"/>
        <v>0</v>
      </c>
      <c r="I30" s="127">
        <f t="shared" si="25"/>
        <v>0</v>
      </c>
      <c r="J30" s="127">
        <f t="shared" si="25"/>
        <v>0</v>
      </c>
      <c r="K30" s="127">
        <f t="shared" si="25"/>
        <v>0</v>
      </c>
      <c r="L30" s="127">
        <f t="shared" si="25"/>
        <v>0</v>
      </c>
      <c r="M30" s="128">
        <f t="shared" si="25"/>
        <v>0</v>
      </c>
      <c r="N30" s="214">
        <f>SUM(N19:N29)</f>
        <v>0</v>
      </c>
      <c r="O30" s="214">
        <f>SUM(O19:O29)</f>
        <v>0</v>
      </c>
      <c r="P30" s="214">
        <f>SUM(P19:P29)</f>
        <v>0</v>
      </c>
      <c r="Q30" s="214">
        <f>SUM(Q19:Q29)</f>
        <v>0</v>
      </c>
      <c r="R30" s="128">
        <f>SUM(R19:R23)</f>
        <v>0</v>
      </c>
      <c r="S30" s="214">
        <f>SUM(S19:S29)</f>
        <v>0</v>
      </c>
      <c r="T30" s="214">
        <f>SUM(T19:T29)</f>
        <v>0</v>
      </c>
      <c r="U30" s="214">
        <f>SUM(U19:U29)</f>
        <v>0</v>
      </c>
      <c r="V30" s="214">
        <f>SUM(V19:V29)</f>
        <v>0</v>
      </c>
      <c r="W30" s="128">
        <f>SUM(W19:W23)</f>
        <v>0</v>
      </c>
      <c r="X30" s="129">
        <f>SUM(X15:X29)</f>
        <v>60</v>
      </c>
      <c r="Y30" s="129">
        <f t="shared" ref="Y30:AR30" si="26">SUM(Y15:Y29)</f>
        <v>0</v>
      </c>
      <c r="Z30" s="129">
        <f t="shared" si="26"/>
        <v>108</v>
      </c>
      <c r="AA30" s="129">
        <f t="shared" si="26"/>
        <v>30</v>
      </c>
      <c r="AB30" s="137">
        <f t="shared" si="26"/>
        <v>21</v>
      </c>
      <c r="AC30" s="129">
        <f t="shared" si="26"/>
        <v>60</v>
      </c>
      <c r="AD30" s="129">
        <f t="shared" si="26"/>
        <v>0</v>
      </c>
      <c r="AE30" s="129">
        <f t="shared" si="26"/>
        <v>108</v>
      </c>
      <c r="AF30" s="129">
        <f t="shared" si="26"/>
        <v>40</v>
      </c>
      <c r="AG30" s="137">
        <f t="shared" si="26"/>
        <v>22</v>
      </c>
      <c r="AH30" s="129">
        <f t="shared" si="26"/>
        <v>60</v>
      </c>
      <c r="AI30" s="129">
        <f t="shared" si="26"/>
        <v>0</v>
      </c>
      <c r="AJ30" s="129">
        <f t="shared" si="26"/>
        <v>108</v>
      </c>
      <c r="AK30" s="129">
        <f t="shared" si="26"/>
        <v>40</v>
      </c>
      <c r="AL30" s="137">
        <f t="shared" si="26"/>
        <v>22</v>
      </c>
      <c r="AM30" s="172">
        <f t="shared" si="26"/>
        <v>614</v>
      </c>
      <c r="AN30" s="126">
        <f t="shared" si="26"/>
        <v>180</v>
      </c>
      <c r="AO30" s="126">
        <f t="shared" si="26"/>
        <v>0</v>
      </c>
      <c r="AP30" s="126">
        <f t="shared" si="26"/>
        <v>324</v>
      </c>
      <c r="AQ30" s="126">
        <f t="shared" si="26"/>
        <v>110</v>
      </c>
      <c r="AR30" s="215">
        <f t="shared" si="26"/>
        <v>65</v>
      </c>
    </row>
    <row r="31" spans="1:51" ht="14.45" customHeight="1"/>
    <row r="33" spans="2:2">
      <c r="B33" s="34"/>
    </row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AG16:AG18 AL16:AL29 AG20:AG29">
    <cfRule type="cellIs" dxfId="2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77B9-1520-D24A-8081-0FEB110894E8}">
  <dimension ref="A1:AX73"/>
  <sheetViews>
    <sheetView zoomScaleNormal="100" workbookViewId="0">
      <selection activeCell="A30" sqref="A30:XFD30"/>
    </sheetView>
  </sheetViews>
  <sheetFormatPr defaultColWidth="9" defaultRowHeight="14.25"/>
  <cols>
    <col min="1" max="1" width="2.375" style="3" customWidth="1"/>
    <col min="2" max="2" width="24.5" style="3" customWidth="1"/>
    <col min="3" max="3" width="5.375" style="4" customWidth="1"/>
    <col min="4" max="7" width="2.375" style="5" customWidth="1"/>
    <col min="8" max="8" width="2.37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5.375" style="10" customWidth="1"/>
    <col min="40" max="44" width="3.125" style="11" customWidth="1"/>
    <col min="45" max="45" width="10.5" style="2" customWidth="1"/>
    <col min="46" max="47" width="8.625" style="2" customWidth="1"/>
    <col min="48" max="48" width="38.875" style="2" customWidth="1"/>
    <col min="49" max="49" width="90.875" style="2" customWidth="1"/>
    <col min="50" max="256" width="8.625" style="2" customWidth="1"/>
    <col min="257" max="257" width="2.375" style="2" customWidth="1"/>
    <col min="258" max="258" width="24.125" style="2" customWidth="1"/>
    <col min="259" max="259" width="5.625" style="2" customWidth="1"/>
    <col min="260" max="279" width="2.125" style="2" customWidth="1"/>
    <col min="280" max="280" width="3.125" style="2" customWidth="1"/>
    <col min="281" max="281" width="2.125" style="2" customWidth="1"/>
    <col min="282" max="283" width="3.125" style="2" customWidth="1"/>
    <col min="284" max="284" width="3" style="2" customWidth="1"/>
    <col min="285" max="285" width="3.125" style="2" customWidth="1"/>
    <col min="286" max="286" width="2.125" style="2" customWidth="1"/>
    <col min="287" max="287" width="3.125" style="2" customWidth="1"/>
    <col min="288" max="290" width="3" style="2" customWidth="1"/>
    <col min="291" max="291" width="2.125" style="2" customWidth="1"/>
    <col min="292" max="292" width="2.625" style="2" customWidth="1"/>
    <col min="293" max="294" width="2.125" style="2" customWidth="1"/>
    <col min="295" max="295" width="4.125" style="2" customWidth="1"/>
    <col min="296" max="300" width="3.125" style="2" customWidth="1"/>
    <col min="301" max="512" width="8.625" style="2" customWidth="1"/>
    <col min="513" max="513" width="2.375" style="2" customWidth="1"/>
    <col min="514" max="514" width="24.125" style="2" customWidth="1"/>
    <col min="515" max="515" width="5.625" style="2" customWidth="1"/>
    <col min="516" max="535" width="2.125" style="2" customWidth="1"/>
    <col min="536" max="536" width="3.125" style="2" customWidth="1"/>
    <col min="537" max="537" width="2.125" style="2" customWidth="1"/>
    <col min="538" max="539" width="3.125" style="2" customWidth="1"/>
    <col min="540" max="540" width="3" style="2" customWidth="1"/>
    <col min="541" max="541" width="3.125" style="2" customWidth="1"/>
    <col min="542" max="542" width="2.125" style="2" customWidth="1"/>
    <col min="543" max="543" width="3.125" style="2" customWidth="1"/>
    <col min="544" max="546" width="3" style="2" customWidth="1"/>
    <col min="547" max="547" width="2.125" style="2" customWidth="1"/>
    <col min="548" max="548" width="2.625" style="2" customWidth="1"/>
    <col min="549" max="550" width="2.125" style="2" customWidth="1"/>
    <col min="551" max="551" width="4.125" style="2" customWidth="1"/>
    <col min="552" max="556" width="3.125" style="2" customWidth="1"/>
    <col min="557" max="768" width="8.625" style="2" customWidth="1"/>
    <col min="769" max="769" width="2.375" style="2" customWidth="1"/>
    <col min="770" max="770" width="24.125" style="2" customWidth="1"/>
    <col min="771" max="771" width="5.625" style="2" customWidth="1"/>
    <col min="772" max="791" width="2.125" style="2" customWidth="1"/>
    <col min="792" max="792" width="3.125" style="2" customWidth="1"/>
    <col min="793" max="793" width="2.125" style="2" customWidth="1"/>
    <col min="794" max="795" width="3.125" style="2" customWidth="1"/>
    <col min="796" max="796" width="3" style="2" customWidth="1"/>
    <col min="797" max="797" width="3.125" style="2" customWidth="1"/>
    <col min="798" max="798" width="2.125" style="2" customWidth="1"/>
    <col min="799" max="799" width="3.125" style="2" customWidth="1"/>
    <col min="800" max="802" width="3" style="2" customWidth="1"/>
    <col min="803" max="803" width="2.125" style="2" customWidth="1"/>
    <col min="804" max="804" width="2.625" style="2" customWidth="1"/>
    <col min="805" max="806" width="2.125" style="2" customWidth="1"/>
    <col min="807" max="807" width="4.125" style="2" customWidth="1"/>
    <col min="808" max="812" width="3.125" style="2" customWidth="1"/>
    <col min="813" max="1025" width="8.625" style="2" customWidth="1"/>
    <col min="1026" max="16384" width="9" style="2"/>
  </cols>
  <sheetData>
    <row r="1" spans="1:50">
      <c r="A1" s="243" t="s">
        <v>160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</row>
    <row r="2" spans="1:50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</row>
    <row r="3" spans="1:50">
      <c r="A3" s="243" t="s">
        <v>158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</row>
    <row r="4" spans="1:50">
      <c r="A4" s="243" t="s">
        <v>159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</row>
    <row r="5" spans="1:50" ht="12.75" customHeight="1">
      <c r="A5" s="246" t="s">
        <v>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</row>
    <row r="6" spans="1:50" s="182" customFormat="1" ht="12.75">
      <c r="A6" s="267" t="s">
        <v>2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</row>
    <row r="7" spans="1:50" s="182" customFormat="1" ht="12.75">
      <c r="A7" s="269" t="s">
        <v>3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</row>
    <row r="8" spans="1:50" s="183" customFormat="1" ht="15" customHeight="1">
      <c r="A8" s="270" t="s">
        <v>4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</row>
    <row r="9" spans="1:50" s="183" customFormat="1" ht="15" customHeight="1">
      <c r="A9" s="278" t="s">
        <v>142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</row>
    <row r="10" spans="1:50" ht="24" customHeight="1"/>
    <row r="11" spans="1:50" s="12" customFormat="1" ht="10.5" customHeight="1">
      <c r="A11" s="279" t="s">
        <v>5</v>
      </c>
      <c r="B11" s="280" t="s">
        <v>6</v>
      </c>
      <c r="C11" s="281" t="s">
        <v>84</v>
      </c>
      <c r="D11" s="282" t="s">
        <v>8</v>
      </c>
      <c r="E11" s="282"/>
      <c r="F11" s="282"/>
      <c r="G11" s="282"/>
      <c r="H11" s="282"/>
      <c r="I11" s="282"/>
      <c r="J11" s="282"/>
      <c r="K11" s="282"/>
      <c r="L11" s="282"/>
      <c r="M11" s="282"/>
      <c r="N11" s="282" t="s">
        <v>9</v>
      </c>
      <c r="O11" s="282"/>
      <c r="P11" s="282"/>
      <c r="Q11" s="282"/>
      <c r="R11" s="282"/>
      <c r="S11" s="282"/>
      <c r="T11" s="282"/>
      <c r="U11" s="282"/>
      <c r="V11" s="282"/>
      <c r="W11" s="282"/>
      <c r="X11" s="282" t="s">
        <v>10</v>
      </c>
      <c r="Y11" s="282"/>
      <c r="Z11" s="282"/>
      <c r="AA11" s="282"/>
      <c r="AB11" s="282"/>
      <c r="AC11" s="282"/>
      <c r="AD11" s="282"/>
      <c r="AE11" s="282"/>
      <c r="AF11" s="282"/>
      <c r="AG11" s="282"/>
      <c r="AH11" s="283" t="s">
        <v>11</v>
      </c>
      <c r="AI11" s="283"/>
      <c r="AJ11" s="283"/>
      <c r="AK11" s="283"/>
      <c r="AL11" s="283"/>
      <c r="AM11" s="284" t="s">
        <v>12</v>
      </c>
      <c r="AN11" s="285" t="s">
        <v>13</v>
      </c>
      <c r="AO11" s="285"/>
      <c r="AP11" s="285"/>
      <c r="AQ11" s="285"/>
      <c r="AR11" s="268" t="s">
        <v>14</v>
      </c>
    </row>
    <row r="12" spans="1:50" s="12" customFormat="1" ht="11.25">
      <c r="A12" s="279"/>
      <c r="B12" s="280"/>
      <c r="C12" s="281"/>
      <c r="D12" s="271" t="s">
        <v>15</v>
      </c>
      <c r="E12" s="271"/>
      <c r="F12" s="271"/>
      <c r="G12" s="271"/>
      <c r="H12" s="268" t="s">
        <v>14</v>
      </c>
      <c r="I12" s="271" t="s">
        <v>16</v>
      </c>
      <c r="J12" s="271"/>
      <c r="K12" s="271"/>
      <c r="L12" s="271"/>
      <c r="M12" s="268" t="s">
        <v>14</v>
      </c>
      <c r="N12" s="272" t="s">
        <v>17</v>
      </c>
      <c r="O12" s="272"/>
      <c r="P12" s="272"/>
      <c r="Q12" s="272"/>
      <c r="R12" s="268" t="s">
        <v>14</v>
      </c>
      <c r="S12" s="272" t="s">
        <v>18</v>
      </c>
      <c r="T12" s="272"/>
      <c r="U12" s="272"/>
      <c r="V12" s="272"/>
      <c r="W12" s="268" t="s">
        <v>14</v>
      </c>
      <c r="X12" s="273" t="s">
        <v>19</v>
      </c>
      <c r="Y12" s="273"/>
      <c r="Z12" s="273"/>
      <c r="AA12" s="273"/>
      <c r="AB12" s="268" t="s">
        <v>14</v>
      </c>
      <c r="AC12" s="273" t="s">
        <v>20</v>
      </c>
      <c r="AD12" s="273"/>
      <c r="AE12" s="273"/>
      <c r="AF12" s="273"/>
      <c r="AG12" s="274" t="s">
        <v>14</v>
      </c>
      <c r="AH12" s="275" t="s">
        <v>85</v>
      </c>
      <c r="AI12" s="275"/>
      <c r="AJ12" s="275"/>
      <c r="AK12" s="275"/>
      <c r="AL12" s="268" t="s">
        <v>14</v>
      </c>
      <c r="AM12" s="284"/>
      <c r="AN12" s="285"/>
      <c r="AO12" s="285"/>
      <c r="AP12" s="285"/>
      <c r="AQ12" s="285"/>
      <c r="AR12" s="268"/>
    </row>
    <row r="13" spans="1:50" s="23" customFormat="1" ht="14.25" customHeight="1">
      <c r="A13" s="279"/>
      <c r="B13" s="280"/>
      <c r="C13" s="281"/>
      <c r="D13" s="17" t="s">
        <v>26</v>
      </c>
      <c r="E13" s="17" t="s">
        <v>23</v>
      </c>
      <c r="F13" s="13" t="s">
        <v>24</v>
      </c>
      <c r="G13" s="13" t="s">
        <v>25</v>
      </c>
      <c r="H13" s="268"/>
      <c r="I13" s="17" t="s">
        <v>26</v>
      </c>
      <c r="J13" s="17" t="s">
        <v>23</v>
      </c>
      <c r="K13" s="13" t="s">
        <v>24</v>
      </c>
      <c r="L13" s="13" t="s">
        <v>25</v>
      </c>
      <c r="M13" s="268"/>
      <c r="N13" s="18" t="s">
        <v>26</v>
      </c>
      <c r="O13" s="18" t="s">
        <v>23</v>
      </c>
      <c r="P13" s="14" t="s">
        <v>24</v>
      </c>
      <c r="Q13" s="14" t="s">
        <v>25</v>
      </c>
      <c r="R13" s="268"/>
      <c r="S13" s="18" t="s">
        <v>26</v>
      </c>
      <c r="T13" s="18" t="s">
        <v>23</v>
      </c>
      <c r="U13" s="14" t="s">
        <v>24</v>
      </c>
      <c r="V13" s="14" t="s">
        <v>25</v>
      </c>
      <c r="W13" s="268"/>
      <c r="X13" s="19" t="s">
        <v>26</v>
      </c>
      <c r="Y13" s="19" t="s">
        <v>23</v>
      </c>
      <c r="Z13" s="15" t="s">
        <v>24</v>
      </c>
      <c r="AA13" s="15" t="s">
        <v>25</v>
      </c>
      <c r="AB13" s="268"/>
      <c r="AC13" s="19" t="s">
        <v>26</v>
      </c>
      <c r="AD13" s="19" t="s">
        <v>23</v>
      </c>
      <c r="AE13" s="15" t="s">
        <v>24</v>
      </c>
      <c r="AF13" s="15" t="s">
        <v>25</v>
      </c>
      <c r="AG13" s="274"/>
      <c r="AH13" s="20" t="s">
        <v>26</v>
      </c>
      <c r="AI13" s="20" t="s">
        <v>23</v>
      </c>
      <c r="AJ13" s="16" t="s">
        <v>24</v>
      </c>
      <c r="AK13" s="16" t="s">
        <v>25</v>
      </c>
      <c r="AL13" s="268"/>
      <c r="AM13" s="284"/>
      <c r="AN13" s="21" t="s">
        <v>26</v>
      </c>
      <c r="AO13" s="21" t="s">
        <v>23</v>
      </c>
      <c r="AP13" s="22" t="s">
        <v>24</v>
      </c>
      <c r="AQ13" s="22" t="s">
        <v>25</v>
      </c>
      <c r="AR13" s="268"/>
      <c r="AS13" s="12"/>
      <c r="AT13" s="12"/>
      <c r="AU13" s="12"/>
      <c r="AV13" s="12"/>
      <c r="AW13" s="12"/>
      <c r="AX13" s="12"/>
    </row>
    <row r="14" spans="1:50" s="24" customFormat="1" ht="15" customHeight="1">
      <c r="A14" s="276" t="s">
        <v>143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12"/>
      <c r="AT14" s="12"/>
      <c r="AU14" s="12"/>
      <c r="AV14" s="12"/>
      <c r="AW14" s="12"/>
      <c r="AX14" s="12"/>
    </row>
    <row r="15" spans="1:50" s="34" customFormat="1" ht="20.100000000000001" customHeight="1">
      <c r="A15" s="184">
        <v>1</v>
      </c>
      <c r="B15" s="185" t="s">
        <v>128</v>
      </c>
      <c r="C15" s="186" t="s">
        <v>88</v>
      </c>
      <c r="D15" s="187"/>
      <c r="E15" s="188"/>
      <c r="F15" s="187"/>
      <c r="G15" s="187"/>
      <c r="H15" s="189"/>
      <c r="I15" s="187"/>
      <c r="J15" s="187"/>
      <c r="K15" s="187"/>
      <c r="L15" s="187"/>
      <c r="M15" s="189"/>
      <c r="N15" s="190"/>
      <c r="O15" s="190"/>
      <c r="P15" s="190"/>
      <c r="Q15" s="190"/>
      <c r="R15" s="191"/>
      <c r="S15" s="190"/>
      <c r="T15" s="190"/>
      <c r="U15" s="190"/>
      <c r="V15" s="190"/>
      <c r="W15" s="40"/>
      <c r="X15" s="192">
        <v>10</v>
      </c>
      <c r="Y15" s="192"/>
      <c r="Z15" s="192">
        <v>18</v>
      </c>
      <c r="AA15" s="192"/>
      <c r="AB15" s="191">
        <v>3</v>
      </c>
      <c r="AC15" s="192"/>
      <c r="AD15" s="192"/>
      <c r="AE15" s="192"/>
      <c r="AF15" s="192"/>
      <c r="AG15" s="189"/>
      <c r="AH15" s="193"/>
      <c r="AI15" s="193"/>
      <c r="AJ15" s="193"/>
      <c r="AK15" s="193"/>
      <c r="AL15" s="194"/>
      <c r="AM15" s="195">
        <f>AN15+AO15+AP15+AQ15</f>
        <v>28</v>
      </c>
      <c r="AN15" s="219">
        <f t="shared" ref="AN15:AQ16" si="0">D15+I15+N15+S15+X15+AC15+AH15</f>
        <v>10</v>
      </c>
      <c r="AO15" s="219">
        <f t="shared" si="0"/>
        <v>0</v>
      </c>
      <c r="AP15" s="219">
        <f t="shared" si="0"/>
        <v>18</v>
      </c>
      <c r="AQ15" s="219">
        <f t="shared" si="0"/>
        <v>0</v>
      </c>
      <c r="AR15" s="220">
        <f>H15+M15+R15+AB15+W15+AG15+AL15</f>
        <v>3</v>
      </c>
    </row>
    <row r="16" spans="1:50" s="34" customFormat="1" ht="20.100000000000001" customHeight="1">
      <c r="A16" s="184">
        <v>2</v>
      </c>
      <c r="B16" s="180" t="s">
        <v>144</v>
      </c>
      <c r="C16" s="149" t="s">
        <v>88</v>
      </c>
      <c r="D16" s="119"/>
      <c r="E16" s="142"/>
      <c r="F16" s="119"/>
      <c r="G16" s="119"/>
      <c r="H16" s="196"/>
      <c r="I16" s="119"/>
      <c r="J16" s="119"/>
      <c r="K16" s="119"/>
      <c r="L16" s="119"/>
      <c r="M16" s="196"/>
      <c r="N16" s="121"/>
      <c r="O16" s="121"/>
      <c r="P16" s="121"/>
      <c r="Q16" s="121"/>
      <c r="R16" s="120"/>
      <c r="S16" s="121"/>
      <c r="T16" s="121"/>
      <c r="U16" s="121"/>
      <c r="V16" s="121"/>
      <c r="W16" s="197"/>
      <c r="X16" s="192">
        <v>10</v>
      </c>
      <c r="Y16" s="122"/>
      <c r="Z16" s="122">
        <v>18</v>
      </c>
      <c r="AA16" s="122"/>
      <c r="AB16" s="120">
        <v>3</v>
      </c>
      <c r="AC16" s="122"/>
      <c r="AD16" s="122"/>
      <c r="AE16" s="122"/>
      <c r="AF16" s="122"/>
      <c r="AG16" s="196"/>
      <c r="AH16" s="198"/>
      <c r="AI16" s="198"/>
      <c r="AJ16" s="198"/>
      <c r="AK16" s="198"/>
      <c r="AL16" s="199"/>
      <c r="AM16" s="195">
        <f>AN16+AO16+AP16+AQ16</f>
        <v>28</v>
      </c>
      <c r="AN16" s="219">
        <f t="shared" si="0"/>
        <v>10</v>
      </c>
      <c r="AO16" s="219">
        <f t="shared" si="0"/>
        <v>0</v>
      </c>
      <c r="AP16" s="219">
        <f t="shared" si="0"/>
        <v>18</v>
      </c>
      <c r="AQ16" s="219">
        <f t="shared" si="0"/>
        <v>0</v>
      </c>
      <c r="AR16" s="220">
        <f>H16+M16+R16+AB16+W16+AG16+AL16</f>
        <v>3</v>
      </c>
    </row>
    <row r="17" spans="1:50" s="24" customFormat="1" ht="21.75" customHeight="1">
      <c r="A17" s="184">
        <v>3</v>
      </c>
      <c r="B17" s="181" t="s">
        <v>145</v>
      </c>
      <c r="C17" s="149" t="s">
        <v>88</v>
      </c>
      <c r="D17" s="119"/>
      <c r="E17" s="119"/>
      <c r="F17" s="119"/>
      <c r="G17" s="119"/>
      <c r="H17" s="120"/>
      <c r="I17" s="119"/>
      <c r="J17" s="119"/>
      <c r="K17" s="119"/>
      <c r="L17" s="119"/>
      <c r="M17" s="120"/>
      <c r="N17" s="121"/>
      <c r="O17" s="121"/>
      <c r="P17" s="121"/>
      <c r="Q17" s="121"/>
      <c r="R17" s="120"/>
      <c r="S17" s="121"/>
      <c r="T17" s="121"/>
      <c r="U17" s="121"/>
      <c r="V17" s="121"/>
      <c r="W17" s="168"/>
      <c r="X17" s="152">
        <v>10</v>
      </c>
      <c r="Y17" s="152"/>
      <c r="Z17" s="152">
        <v>18</v>
      </c>
      <c r="AA17" s="152">
        <v>10</v>
      </c>
      <c r="AB17" s="120">
        <v>4</v>
      </c>
      <c r="AC17" s="122"/>
      <c r="AD17" s="122"/>
      <c r="AE17" s="122"/>
      <c r="AF17" s="122"/>
      <c r="AG17" s="123"/>
      <c r="AH17" s="124"/>
      <c r="AI17" s="124"/>
      <c r="AJ17" s="124"/>
      <c r="AK17" s="124"/>
      <c r="AL17" s="123"/>
      <c r="AM17" s="173">
        <f t="shared" ref="AM17:AM29" si="1">AN17+AO17+AP17+AQ17</f>
        <v>38</v>
      </c>
      <c r="AN17" s="212">
        <f t="shared" ref="AN17:AR29" si="2">D17+I17+N17+S17+X17+AC17+AH17</f>
        <v>10</v>
      </c>
      <c r="AO17" s="212">
        <f t="shared" si="2"/>
        <v>0</v>
      </c>
      <c r="AP17" s="212">
        <f t="shared" si="2"/>
        <v>18</v>
      </c>
      <c r="AQ17" s="212">
        <f t="shared" si="2"/>
        <v>10</v>
      </c>
      <c r="AR17" s="213">
        <f t="shared" si="2"/>
        <v>4</v>
      </c>
      <c r="AS17" s="12"/>
      <c r="AT17" s="12"/>
      <c r="AU17" s="12"/>
      <c r="AV17" s="12"/>
      <c r="AW17" s="12"/>
      <c r="AX17" s="12"/>
    </row>
    <row r="18" spans="1:50" s="24" customFormat="1" ht="19.5" customHeight="1">
      <c r="A18" s="184">
        <v>4</v>
      </c>
      <c r="B18" s="181" t="s">
        <v>146</v>
      </c>
      <c r="C18" s="149" t="s">
        <v>92</v>
      </c>
      <c r="D18" s="119"/>
      <c r="E18" s="119"/>
      <c r="F18" s="119"/>
      <c r="G18" s="119"/>
      <c r="H18" s="120"/>
      <c r="I18" s="119"/>
      <c r="J18" s="119"/>
      <c r="K18" s="119"/>
      <c r="L18" s="119"/>
      <c r="M18" s="120"/>
      <c r="N18" s="121"/>
      <c r="O18" s="121"/>
      <c r="P18" s="121"/>
      <c r="Q18" s="121"/>
      <c r="R18" s="120"/>
      <c r="S18" s="121"/>
      <c r="T18" s="121"/>
      <c r="U18" s="121"/>
      <c r="V18" s="121"/>
      <c r="W18" s="168"/>
      <c r="X18" s="152">
        <v>10</v>
      </c>
      <c r="Y18" s="152"/>
      <c r="Z18" s="152">
        <v>18</v>
      </c>
      <c r="AA18" s="152">
        <v>10</v>
      </c>
      <c r="AB18" s="120">
        <v>4</v>
      </c>
      <c r="AC18" s="122"/>
      <c r="AD18" s="122"/>
      <c r="AE18" s="122"/>
      <c r="AF18" s="122"/>
      <c r="AG18" s="123"/>
      <c r="AH18" s="124"/>
      <c r="AI18" s="124"/>
      <c r="AJ18" s="124"/>
      <c r="AK18" s="124"/>
      <c r="AL18" s="123"/>
      <c r="AM18" s="173">
        <f t="shared" si="1"/>
        <v>38</v>
      </c>
      <c r="AN18" s="212">
        <f t="shared" si="2"/>
        <v>10</v>
      </c>
      <c r="AO18" s="212">
        <f t="shared" si="2"/>
        <v>0</v>
      </c>
      <c r="AP18" s="212">
        <f t="shared" si="2"/>
        <v>18</v>
      </c>
      <c r="AQ18" s="212">
        <f t="shared" si="2"/>
        <v>10</v>
      </c>
      <c r="AR18" s="213">
        <f t="shared" si="2"/>
        <v>4</v>
      </c>
      <c r="AS18" s="12"/>
      <c r="AT18" s="12"/>
      <c r="AU18" s="12"/>
      <c r="AV18" s="12"/>
      <c r="AW18" s="12"/>
      <c r="AX18" s="12"/>
    </row>
    <row r="19" spans="1:50" s="24" customFormat="1" ht="20.100000000000001" customHeight="1">
      <c r="A19" s="184">
        <v>5</v>
      </c>
      <c r="B19" s="181" t="s">
        <v>147</v>
      </c>
      <c r="C19" s="150" t="s">
        <v>94</v>
      </c>
      <c r="D19" s="119"/>
      <c r="E19" s="119"/>
      <c r="F19" s="119"/>
      <c r="G19" s="119"/>
      <c r="H19" s="134"/>
      <c r="I19" s="119"/>
      <c r="J19" s="119"/>
      <c r="K19" s="119"/>
      <c r="L19" s="119"/>
      <c r="M19" s="134"/>
      <c r="N19" s="121"/>
      <c r="O19" s="121"/>
      <c r="P19" s="121"/>
      <c r="Q19" s="121"/>
      <c r="R19" s="134"/>
      <c r="S19" s="121"/>
      <c r="T19" s="121"/>
      <c r="U19" s="121"/>
      <c r="V19" s="121"/>
      <c r="W19" s="168"/>
      <c r="X19" s="152">
        <v>10</v>
      </c>
      <c r="Y19" s="152"/>
      <c r="Z19" s="152">
        <v>18</v>
      </c>
      <c r="AA19" s="152">
        <v>10</v>
      </c>
      <c r="AB19" s="120">
        <v>4</v>
      </c>
      <c r="AC19" s="152">
        <v>10</v>
      </c>
      <c r="AD19" s="152"/>
      <c r="AE19" s="152">
        <v>18</v>
      </c>
      <c r="AF19" s="152">
        <v>10</v>
      </c>
      <c r="AG19" s="120">
        <v>4</v>
      </c>
      <c r="AH19" s="124"/>
      <c r="AI19" s="124"/>
      <c r="AJ19" s="124"/>
      <c r="AK19" s="124"/>
      <c r="AL19" s="135"/>
      <c r="AM19" s="173">
        <f t="shared" si="1"/>
        <v>76</v>
      </c>
      <c r="AN19" s="212">
        <f t="shared" si="2"/>
        <v>20</v>
      </c>
      <c r="AO19" s="212">
        <f t="shared" si="2"/>
        <v>0</v>
      </c>
      <c r="AP19" s="212">
        <f t="shared" si="2"/>
        <v>36</v>
      </c>
      <c r="AQ19" s="212">
        <f t="shared" si="2"/>
        <v>20</v>
      </c>
      <c r="AR19" s="213">
        <f t="shared" si="2"/>
        <v>8</v>
      </c>
      <c r="AS19" s="12"/>
      <c r="AT19" s="12"/>
      <c r="AU19" s="12"/>
      <c r="AV19" s="12"/>
      <c r="AW19" s="12"/>
      <c r="AX19" s="12"/>
    </row>
    <row r="20" spans="1:50" s="24" customFormat="1" ht="21">
      <c r="A20" s="184">
        <v>6</v>
      </c>
      <c r="B20" s="181" t="s">
        <v>148</v>
      </c>
      <c r="C20" s="150" t="s">
        <v>94</v>
      </c>
      <c r="D20" s="142"/>
      <c r="E20" s="142"/>
      <c r="F20" s="142"/>
      <c r="G20" s="142"/>
      <c r="H20" s="120"/>
      <c r="I20" s="142"/>
      <c r="J20" s="142"/>
      <c r="K20" s="142"/>
      <c r="L20" s="142"/>
      <c r="M20" s="120"/>
      <c r="N20" s="143"/>
      <c r="O20" s="143"/>
      <c r="P20" s="143"/>
      <c r="Q20" s="143"/>
      <c r="R20" s="120"/>
      <c r="S20" s="143"/>
      <c r="T20" s="143"/>
      <c r="U20" s="143"/>
      <c r="V20" s="143"/>
      <c r="W20" s="168"/>
      <c r="X20" s="152">
        <v>10</v>
      </c>
      <c r="Y20" s="152"/>
      <c r="Z20" s="152">
        <v>18</v>
      </c>
      <c r="AA20" s="152"/>
      <c r="AB20" s="120">
        <v>3</v>
      </c>
      <c r="AC20" s="152">
        <v>10</v>
      </c>
      <c r="AD20" s="152"/>
      <c r="AE20" s="152">
        <v>18</v>
      </c>
      <c r="AF20" s="152"/>
      <c r="AG20" s="123">
        <v>3</v>
      </c>
      <c r="AH20" s="145"/>
      <c r="AI20" s="145"/>
      <c r="AJ20" s="145"/>
      <c r="AK20" s="145"/>
      <c r="AL20" s="123"/>
      <c r="AM20" s="173">
        <f t="shared" si="1"/>
        <v>56</v>
      </c>
      <c r="AN20" s="212">
        <f t="shared" si="2"/>
        <v>20</v>
      </c>
      <c r="AO20" s="212">
        <f t="shared" si="2"/>
        <v>0</v>
      </c>
      <c r="AP20" s="212">
        <f t="shared" si="2"/>
        <v>36</v>
      </c>
      <c r="AQ20" s="212">
        <f t="shared" si="2"/>
        <v>0</v>
      </c>
      <c r="AR20" s="213">
        <f t="shared" si="2"/>
        <v>6</v>
      </c>
      <c r="AS20" s="12"/>
      <c r="AT20" s="12"/>
      <c r="AU20" s="12"/>
      <c r="AV20" s="12"/>
      <c r="AW20" s="12"/>
      <c r="AX20" s="12"/>
    </row>
    <row r="21" spans="1:50" s="24" customFormat="1" ht="21" customHeight="1">
      <c r="A21" s="184">
        <v>7</v>
      </c>
      <c r="B21" s="181" t="s">
        <v>149</v>
      </c>
      <c r="C21" s="149" t="s">
        <v>69</v>
      </c>
      <c r="D21" s="142"/>
      <c r="E21" s="142"/>
      <c r="F21" s="142"/>
      <c r="G21" s="142"/>
      <c r="H21" s="120"/>
      <c r="I21" s="142"/>
      <c r="J21" s="142"/>
      <c r="K21" s="142"/>
      <c r="L21" s="142"/>
      <c r="M21" s="120"/>
      <c r="N21" s="143"/>
      <c r="O21" s="143"/>
      <c r="P21" s="143"/>
      <c r="Q21" s="143"/>
      <c r="R21" s="120"/>
      <c r="S21" s="143"/>
      <c r="T21" s="143"/>
      <c r="U21" s="143"/>
      <c r="V21" s="143"/>
      <c r="W21" s="168"/>
      <c r="X21" s="144"/>
      <c r="Y21" s="144"/>
      <c r="Z21" s="144"/>
      <c r="AA21" s="144"/>
      <c r="AB21" s="120"/>
      <c r="AC21" s="152">
        <v>10</v>
      </c>
      <c r="AD21" s="152"/>
      <c r="AE21" s="152">
        <v>18</v>
      </c>
      <c r="AF21" s="152">
        <v>10</v>
      </c>
      <c r="AG21" s="123">
        <v>4</v>
      </c>
      <c r="AH21" s="145"/>
      <c r="AI21" s="145"/>
      <c r="AJ21" s="145"/>
      <c r="AK21" s="145"/>
      <c r="AL21" s="123"/>
      <c r="AM21" s="173">
        <f t="shared" si="1"/>
        <v>38</v>
      </c>
      <c r="AN21" s="212">
        <f t="shared" si="2"/>
        <v>10</v>
      </c>
      <c r="AO21" s="212">
        <f t="shared" si="2"/>
        <v>0</v>
      </c>
      <c r="AP21" s="212">
        <f t="shared" si="2"/>
        <v>18</v>
      </c>
      <c r="AQ21" s="212">
        <f t="shared" si="2"/>
        <v>10</v>
      </c>
      <c r="AR21" s="213">
        <f t="shared" si="2"/>
        <v>4</v>
      </c>
      <c r="AS21" s="12"/>
      <c r="AT21" s="12"/>
      <c r="AU21" s="12"/>
      <c r="AV21" s="12"/>
      <c r="AW21" s="12"/>
      <c r="AX21" s="12"/>
    </row>
    <row r="22" spans="1:50" s="24" customFormat="1" ht="23.25" customHeight="1">
      <c r="A22" s="184">
        <v>8</v>
      </c>
      <c r="B22" s="181" t="s">
        <v>150</v>
      </c>
      <c r="C22" s="149" t="s">
        <v>69</v>
      </c>
      <c r="D22" s="142"/>
      <c r="E22" s="142"/>
      <c r="F22" s="142"/>
      <c r="G22" s="142"/>
      <c r="H22" s="120"/>
      <c r="I22" s="142"/>
      <c r="J22" s="142"/>
      <c r="K22" s="142"/>
      <c r="L22" s="142"/>
      <c r="M22" s="120"/>
      <c r="N22" s="143"/>
      <c r="O22" s="143"/>
      <c r="P22" s="143"/>
      <c r="Q22" s="143"/>
      <c r="R22" s="120"/>
      <c r="S22" s="143"/>
      <c r="T22" s="143"/>
      <c r="U22" s="143"/>
      <c r="V22" s="143"/>
      <c r="W22" s="168"/>
      <c r="X22" s="144"/>
      <c r="Y22" s="144"/>
      <c r="Z22" s="144"/>
      <c r="AA22" s="144"/>
      <c r="AB22" s="120"/>
      <c r="AC22" s="152">
        <v>10</v>
      </c>
      <c r="AD22" s="152"/>
      <c r="AE22" s="152">
        <v>18</v>
      </c>
      <c r="AF22" s="152">
        <v>10</v>
      </c>
      <c r="AG22" s="123">
        <v>4</v>
      </c>
      <c r="AH22" s="145"/>
      <c r="AI22" s="145"/>
      <c r="AJ22" s="145"/>
      <c r="AK22" s="145"/>
      <c r="AL22" s="123"/>
      <c r="AM22" s="173">
        <f t="shared" si="1"/>
        <v>38</v>
      </c>
      <c r="AN22" s="212">
        <f t="shared" si="2"/>
        <v>10</v>
      </c>
      <c r="AO22" s="212">
        <f t="shared" si="2"/>
        <v>0</v>
      </c>
      <c r="AP22" s="212">
        <f t="shared" si="2"/>
        <v>18</v>
      </c>
      <c r="AQ22" s="212">
        <f t="shared" si="2"/>
        <v>10</v>
      </c>
      <c r="AR22" s="213">
        <f t="shared" si="2"/>
        <v>4</v>
      </c>
      <c r="AS22" s="12"/>
      <c r="AT22" s="12"/>
      <c r="AU22" s="12"/>
      <c r="AV22" s="12"/>
      <c r="AW22" s="12"/>
      <c r="AX22" s="12"/>
    </row>
    <row r="23" spans="1:50" s="24" customFormat="1" ht="20.25" customHeight="1">
      <c r="A23" s="184">
        <v>9</v>
      </c>
      <c r="B23" s="181" t="s">
        <v>151</v>
      </c>
      <c r="C23" s="149" t="s">
        <v>69</v>
      </c>
      <c r="D23" s="119"/>
      <c r="E23" s="119"/>
      <c r="F23" s="119"/>
      <c r="G23" s="119"/>
      <c r="H23" s="120"/>
      <c r="I23" s="119"/>
      <c r="J23" s="119"/>
      <c r="K23" s="119"/>
      <c r="L23" s="119"/>
      <c r="M23" s="120"/>
      <c r="N23" s="121"/>
      <c r="O23" s="121"/>
      <c r="P23" s="121"/>
      <c r="Q23" s="121"/>
      <c r="R23" s="120"/>
      <c r="S23" s="121"/>
      <c r="T23" s="121"/>
      <c r="U23" s="121"/>
      <c r="V23" s="121"/>
      <c r="W23" s="168"/>
      <c r="X23" s="122"/>
      <c r="Y23" s="122"/>
      <c r="Z23" s="122"/>
      <c r="AA23" s="122"/>
      <c r="AB23" s="120"/>
      <c r="AC23" s="152">
        <v>10</v>
      </c>
      <c r="AD23" s="152"/>
      <c r="AE23" s="152">
        <v>18</v>
      </c>
      <c r="AF23" s="152"/>
      <c r="AG23" s="123">
        <v>3</v>
      </c>
      <c r="AH23" s="124"/>
      <c r="AI23" s="124"/>
      <c r="AJ23" s="124"/>
      <c r="AK23" s="124"/>
      <c r="AL23" s="123"/>
      <c r="AM23" s="173">
        <f t="shared" si="1"/>
        <v>28</v>
      </c>
      <c r="AN23" s="212">
        <f t="shared" si="2"/>
        <v>10</v>
      </c>
      <c r="AO23" s="212">
        <f t="shared" si="2"/>
        <v>0</v>
      </c>
      <c r="AP23" s="212">
        <f t="shared" si="2"/>
        <v>18</v>
      </c>
      <c r="AQ23" s="212">
        <f t="shared" si="2"/>
        <v>0</v>
      </c>
      <c r="AR23" s="213">
        <f t="shared" si="2"/>
        <v>3</v>
      </c>
      <c r="AS23" s="12"/>
      <c r="AT23" s="12"/>
      <c r="AU23" s="12"/>
      <c r="AV23" s="12"/>
      <c r="AW23" s="12"/>
      <c r="AX23" s="12"/>
    </row>
    <row r="24" spans="1:50" s="24" customFormat="1" ht="19.5">
      <c r="A24" s="184">
        <v>10</v>
      </c>
      <c r="B24" s="181" t="s">
        <v>152</v>
      </c>
      <c r="C24" s="150" t="s">
        <v>100</v>
      </c>
      <c r="D24" s="119"/>
      <c r="E24" s="119"/>
      <c r="F24" s="119"/>
      <c r="G24" s="119"/>
      <c r="H24" s="120"/>
      <c r="I24" s="119"/>
      <c r="J24" s="119"/>
      <c r="K24" s="119"/>
      <c r="L24" s="119"/>
      <c r="M24" s="120"/>
      <c r="N24" s="121"/>
      <c r="O24" s="121"/>
      <c r="P24" s="121"/>
      <c r="Q24" s="121"/>
      <c r="R24" s="120"/>
      <c r="S24" s="121"/>
      <c r="T24" s="121"/>
      <c r="U24" s="121"/>
      <c r="V24" s="121"/>
      <c r="W24" s="168"/>
      <c r="X24" s="122"/>
      <c r="Y24" s="122"/>
      <c r="Z24" s="122"/>
      <c r="AA24" s="122"/>
      <c r="AB24" s="120"/>
      <c r="AC24" s="152">
        <v>10</v>
      </c>
      <c r="AD24" s="152"/>
      <c r="AE24" s="152">
        <v>18</v>
      </c>
      <c r="AF24" s="152">
        <v>10</v>
      </c>
      <c r="AG24" s="123">
        <v>4</v>
      </c>
      <c r="AH24" s="170">
        <v>10</v>
      </c>
      <c r="AI24" s="170"/>
      <c r="AJ24" s="170">
        <v>18</v>
      </c>
      <c r="AK24" s="170">
        <v>10</v>
      </c>
      <c r="AL24" s="123">
        <v>4</v>
      </c>
      <c r="AM24" s="173">
        <f t="shared" si="1"/>
        <v>76</v>
      </c>
      <c r="AN24" s="212">
        <f t="shared" si="2"/>
        <v>20</v>
      </c>
      <c r="AO24" s="212">
        <f t="shared" si="2"/>
        <v>0</v>
      </c>
      <c r="AP24" s="212">
        <f t="shared" si="2"/>
        <v>36</v>
      </c>
      <c r="AQ24" s="212">
        <f t="shared" si="2"/>
        <v>20</v>
      </c>
      <c r="AR24" s="213">
        <f t="shared" si="2"/>
        <v>8</v>
      </c>
      <c r="AS24" s="12"/>
      <c r="AT24" s="12"/>
      <c r="AU24" s="12"/>
      <c r="AV24" s="12"/>
      <c r="AW24" s="12"/>
      <c r="AX24" s="12"/>
    </row>
    <row r="25" spans="1:50" s="24" customFormat="1" ht="26.1" customHeight="1">
      <c r="A25" s="184">
        <v>11</v>
      </c>
      <c r="B25" s="181" t="s">
        <v>153</v>
      </c>
      <c r="C25" s="149" t="s">
        <v>102</v>
      </c>
      <c r="D25" s="142"/>
      <c r="E25" s="142"/>
      <c r="F25" s="142"/>
      <c r="G25" s="142"/>
      <c r="H25" s="120"/>
      <c r="I25" s="142"/>
      <c r="J25" s="142"/>
      <c r="K25" s="142"/>
      <c r="L25" s="142"/>
      <c r="M25" s="120"/>
      <c r="N25" s="143"/>
      <c r="O25" s="143"/>
      <c r="P25" s="143"/>
      <c r="Q25" s="143"/>
      <c r="R25" s="120"/>
      <c r="S25" s="143"/>
      <c r="T25" s="143"/>
      <c r="U25" s="143"/>
      <c r="V25" s="143"/>
      <c r="W25" s="168"/>
      <c r="X25" s="144"/>
      <c r="Y25" s="144"/>
      <c r="Z25" s="144"/>
      <c r="AA25" s="144"/>
      <c r="AB25" s="120"/>
      <c r="AC25" s="144"/>
      <c r="AD25" s="144"/>
      <c r="AE25" s="144"/>
      <c r="AF25" s="144"/>
      <c r="AG25" s="123"/>
      <c r="AH25" s="170">
        <v>10</v>
      </c>
      <c r="AI25" s="170"/>
      <c r="AJ25" s="170">
        <v>18</v>
      </c>
      <c r="AK25" s="170"/>
      <c r="AL25" s="123">
        <v>3</v>
      </c>
      <c r="AM25" s="173">
        <f t="shared" si="1"/>
        <v>28</v>
      </c>
      <c r="AN25" s="212">
        <f t="shared" si="2"/>
        <v>10</v>
      </c>
      <c r="AO25" s="212">
        <f t="shared" si="2"/>
        <v>0</v>
      </c>
      <c r="AP25" s="212">
        <f t="shared" si="2"/>
        <v>18</v>
      </c>
      <c r="AQ25" s="212">
        <f t="shared" si="2"/>
        <v>0</v>
      </c>
      <c r="AR25" s="213">
        <f t="shared" si="2"/>
        <v>3</v>
      </c>
      <c r="AS25" s="12"/>
      <c r="AT25" s="12"/>
      <c r="AU25" s="12"/>
      <c r="AV25" s="12"/>
      <c r="AW25" s="12"/>
      <c r="AX25" s="12"/>
    </row>
    <row r="26" spans="1:50" s="24" customFormat="1" ht="23.25" customHeight="1">
      <c r="A26" s="184">
        <v>12</v>
      </c>
      <c r="B26" s="181" t="s">
        <v>154</v>
      </c>
      <c r="C26" s="149" t="s">
        <v>102</v>
      </c>
      <c r="D26" s="119"/>
      <c r="E26" s="119"/>
      <c r="F26" s="119"/>
      <c r="G26" s="119"/>
      <c r="H26" s="120"/>
      <c r="I26" s="119"/>
      <c r="J26" s="119"/>
      <c r="K26" s="119"/>
      <c r="L26" s="119"/>
      <c r="M26" s="120"/>
      <c r="N26" s="121"/>
      <c r="O26" s="121"/>
      <c r="P26" s="121"/>
      <c r="Q26" s="121"/>
      <c r="R26" s="120"/>
      <c r="S26" s="121"/>
      <c r="T26" s="121"/>
      <c r="U26" s="121"/>
      <c r="V26" s="121"/>
      <c r="W26" s="168"/>
      <c r="X26" s="122"/>
      <c r="Y26" s="122"/>
      <c r="Z26" s="122"/>
      <c r="AA26" s="122"/>
      <c r="AB26" s="120"/>
      <c r="AC26" s="122"/>
      <c r="AD26" s="122"/>
      <c r="AE26" s="122"/>
      <c r="AF26" s="122"/>
      <c r="AG26" s="123"/>
      <c r="AH26" s="170">
        <v>10</v>
      </c>
      <c r="AI26" s="170"/>
      <c r="AJ26" s="170">
        <v>18</v>
      </c>
      <c r="AK26" s="170">
        <v>10</v>
      </c>
      <c r="AL26" s="123">
        <v>4</v>
      </c>
      <c r="AM26" s="173">
        <f t="shared" si="1"/>
        <v>38</v>
      </c>
      <c r="AN26" s="212">
        <f t="shared" si="2"/>
        <v>10</v>
      </c>
      <c r="AO26" s="212">
        <f t="shared" si="2"/>
        <v>0</v>
      </c>
      <c r="AP26" s="212">
        <f t="shared" si="2"/>
        <v>18</v>
      </c>
      <c r="AQ26" s="212">
        <f t="shared" si="2"/>
        <v>10</v>
      </c>
      <c r="AR26" s="213">
        <f t="shared" si="2"/>
        <v>4</v>
      </c>
      <c r="AS26" s="12"/>
      <c r="AT26" s="12"/>
      <c r="AU26" s="12"/>
      <c r="AV26" s="12"/>
      <c r="AW26" s="12"/>
      <c r="AX26" s="12"/>
    </row>
    <row r="27" spans="1:50" s="24" customFormat="1" ht="22.5" customHeight="1">
      <c r="A27" s="184">
        <v>13</v>
      </c>
      <c r="B27" s="181" t="s">
        <v>155</v>
      </c>
      <c r="C27" s="149" t="s">
        <v>102</v>
      </c>
      <c r="D27" s="119"/>
      <c r="E27" s="119"/>
      <c r="F27" s="119"/>
      <c r="G27" s="119"/>
      <c r="H27" s="120"/>
      <c r="I27" s="119"/>
      <c r="J27" s="119"/>
      <c r="K27" s="119"/>
      <c r="L27" s="119"/>
      <c r="M27" s="120"/>
      <c r="N27" s="121"/>
      <c r="O27" s="121"/>
      <c r="P27" s="121"/>
      <c r="Q27" s="121"/>
      <c r="R27" s="120"/>
      <c r="S27" s="121"/>
      <c r="T27" s="121"/>
      <c r="U27" s="121"/>
      <c r="V27" s="121"/>
      <c r="W27" s="168"/>
      <c r="X27" s="122"/>
      <c r="Y27" s="122"/>
      <c r="Z27" s="122"/>
      <c r="AA27" s="122"/>
      <c r="AB27" s="120"/>
      <c r="AC27" s="122"/>
      <c r="AD27" s="122"/>
      <c r="AE27" s="122"/>
      <c r="AF27" s="122"/>
      <c r="AG27" s="123"/>
      <c r="AH27" s="170">
        <v>10</v>
      </c>
      <c r="AI27" s="170"/>
      <c r="AJ27" s="170">
        <v>18</v>
      </c>
      <c r="AK27" s="170">
        <v>10</v>
      </c>
      <c r="AL27" s="123">
        <v>4</v>
      </c>
      <c r="AM27" s="173">
        <f t="shared" si="1"/>
        <v>38</v>
      </c>
      <c r="AN27" s="212">
        <f t="shared" si="2"/>
        <v>10</v>
      </c>
      <c r="AO27" s="212">
        <f t="shared" si="2"/>
        <v>0</v>
      </c>
      <c r="AP27" s="212">
        <f t="shared" si="2"/>
        <v>18</v>
      </c>
      <c r="AQ27" s="212">
        <f t="shared" si="2"/>
        <v>10</v>
      </c>
      <c r="AR27" s="213">
        <f t="shared" si="2"/>
        <v>4</v>
      </c>
      <c r="AS27" s="12"/>
      <c r="AT27" s="12"/>
      <c r="AU27" s="12"/>
      <c r="AV27" s="12"/>
      <c r="AW27" s="12"/>
      <c r="AX27" s="12"/>
    </row>
    <row r="28" spans="1:50" s="24" customFormat="1" ht="22.5" customHeight="1">
      <c r="A28" s="184">
        <v>14</v>
      </c>
      <c r="B28" s="181" t="s">
        <v>156</v>
      </c>
      <c r="C28" s="149" t="s">
        <v>105</v>
      </c>
      <c r="D28" s="119"/>
      <c r="E28" s="119"/>
      <c r="F28" s="119"/>
      <c r="G28" s="119"/>
      <c r="H28" s="120"/>
      <c r="I28" s="119"/>
      <c r="J28" s="119"/>
      <c r="K28" s="119"/>
      <c r="L28" s="119"/>
      <c r="M28" s="120"/>
      <c r="N28" s="121"/>
      <c r="O28" s="121"/>
      <c r="P28" s="121"/>
      <c r="Q28" s="121"/>
      <c r="R28" s="120"/>
      <c r="S28" s="121"/>
      <c r="T28" s="121"/>
      <c r="U28" s="121"/>
      <c r="V28" s="121"/>
      <c r="W28" s="168"/>
      <c r="X28" s="122"/>
      <c r="Y28" s="122"/>
      <c r="Z28" s="122"/>
      <c r="AA28" s="122"/>
      <c r="AB28" s="120"/>
      <c r="AC28" s="122"/>
      <c r="AD28" s="122"/>
      <c r="AE28" s="122"/>
      <c r="AF28" s="122"/>
      <c r="AG28" s="123"/>
      <c r="AH28" s="170">
        <v>10</v>
      </c>
      <c r="AI28" s="170"/>
      <c r="AJ28" s="170">
        <v>18</v>
      </c>
      <c r="AK28" s="170"/>
      <c r="AL28" s="123">
        <v>3</v>
      </c>
      <c r="AM28" s="173">
        <f t="shared" si="1"/>
        <v>28</v>
      </c>
      <c r="AN28" s="212">
        <f t="shared" si="2"/>
        <v>10</v>
      </c>
      <c r="AO28" s="212">
        <f t="shared" si="2"/>
        <v>0</v>
      </c>
      <c r="AP28" s="212">
        <f t="shared" si="2"/>
        <v>18</v>
      </c>
      <c r="AQ28" s="212">
        <f t="shared" si="2"/>
        <v>0</v>
      </c>
      <c r="AR28" s="213">
        <f t="shared" si="2"/>
        <v>3</v>
      </c>
      <c r="AS28" s="12"/>
      <c r="AT28" s="12"/>
      <c r="AU28" s="12"/>
      <c r="AV28" s="12"/>
      <c r="AW28" s="12"/>
      <c r="AX28" s="12"/>
    </row>
    <row r="29" spans="1:50" s="24" customFormat="1" ht="22.5" customHeight="1">
      <c r="A29" s="184">
        <v>15</v>
      </c>
      <c r="B29" s="181" t="s">
        <v>157</v>
      </c>
      <c r="C29" s="149" t="s">
        <v>102</v>
      </c>
      <c r="D29" s="119"/>
      <c r="E29" s="119"/>
      <c r="F29" s="119"/>
      <c r="G29" s="119"/>
      <c r="H29" s="120"/>
      <c r="I29" s="119"/>
      <c r="J29" s="119"/>
      <c r="K29" s="119"/>
      <c r="L29" s="119"/>
      <c r="M29" s="120"/>
      <c r="N29" s="121"/>
      <c r="O29" s="121"/>
      <c r="P29" s="121"/>
      <c r="Q29" s="121"/>
      <c r="R29" s="120"/>
      <c r="S29" s="121"/>
      <c r="T29" s="121"/>
      <c r="U29" s="121"/>
      <c r="V29" s="121"/>
      <c r="W29" s="168"/>
      <c r="X29" s="122"/>
      <c r="Y29" s="122"/>
      <c r="Z29" s="122"/>
      <c r="AA29" s="122"/>
      <c r="AB29" s="120"/>
      <c r="AC29" s="122"/>
      <c r="AD29" s="122"/>
      <c r="AE29" s="122"/>
      <c r="AF29" s="122"/>
      <c r="AG29" s="123"/>
      <c r="AH29" s="170">
        <v>10</v>
      </c>
      <c r="AI29" s="170"/>
      <c r="AJ29" s="170">
        <v>18</v>
      </c>
      <c r="AK29" s="170">
        <v>10</v>
      </c>
      <c r="AL29" s="123">
        <v>4</v>
      </c>
      <c r="AM29" s="173">
        <f t="shared" si="1"/>
        <v>38</v>
      </c>
      <c r="AN29" s="212">
        <f t="shared" si="2"/>
        <v>10</v>
      </c>
      <c r="AO29" s="212">
        <f t="shared" si="2"/>
        <v>0</v>
      </c>
      <c r="AP29" s="212">
        <f t="shared" si="2"/>
        <v>18</v>
      </c>
      <c r="AQ29" s="212">
        <f t="shared" si="2"/>
        <v>10</v>
      </c>
      <c r="AR29" s="213">
        <f t="shared" si="2"/>
        <v>4</v>
      </c>
      <c r="AS29" s="12"/>
      <c r="AT29" s="12"/>
      <c r="AU29" s="12"/>
      <c r="AV29" s="12"/>
      <c r="AW29" s="12"/>
      <c r="AX29" s="12"/>
    </row>
    <row r="30" spans="1:50" s="26" customFormat="1" ht="22.5" customHeight="1">
      <c r="A30" s="277" t="s">
        <v>108</v>
      </c>
      <c r="B30" s="277"/>
      <c r="C30" s="277"/>
      <c r="D30" s="216">
        <f t="shared" ref="D30:M30" si="3">SUM(D15:D26)</f>
        <v>0</v>
      </c>
      <c r="E30" s="216">
        <f t="shared" si="3"/>
        <v>0</v>
      </c>
      <c r="F30" s="216">
        <f t="shared" si="3"/>
        <v>0</v>
      </c>
      <c r="G30" s="216">
        <f t="shared" si="3"/>
        <v>0</v>
      </c>
      <c r="H30" s="203">
        <f t="shared" si="3"/>
        <v>0</v>
      </c>
      <c r="I30" s="216">
        <f t="shared" si="3"/>
        <v>0</v>
      </c>
      <c r="J30" s="216">
        <f t="shared" si="3"/>
        <v>0</v>
      </c>
      <c r="K30" s="216">
        <f t="shared" si="3"/>
        <v>0</v>
      </c>
      <c r="L30" s="216">
        <f t="shared" si="3"/>
        <v>0</v>
      </c>
      <c r="M30" s="203">
        <f t="shared" si="3"/>
        <v>0</v>
      </c>
      <c r="N30" s="206">
        <f>SUM(N15:N29)</f>
        <v>0</v>
      </c>
      <c r="O30" s="206">
        <f>SUM(O15:O29)</f>
        <v>0</v>
      </c>
      <c r="P30" s="206">
        <f>SUM(P15:P29)</f>
        <v>0</v>
      </c>
      <c r="Q30" s="206">
        <f>SUM(Q15:Q29)</f>
        <v>0</v>
      </c>
      <c r="R30" s="203">
        <f>SUM(R15:R26)</f>
        <v>0</v>
      </c>
      <c r="S30" s="206">
        <f>SUM(S15:S29)</f>
        <v>0</v>
      </c>
      <c r="T30" s="206">
        <f>SUM(T15:T29)</f>
        <v>0</v>
      </c>
      <c r="U30" s="206">
        <f>SUM(U15:U29)</f>
        <v>0</v>
      </c>
      <c r="V30" s="206">
        <f>SUM(V15:V29)</f>
        <v>0</v>
      </c>
      <c r="W30" s="203">
        <f>SUM(W15:W26)</f>
        <v>0</v>
      </c>
      <c r="X30" s="204">
        <f t="shared" ref="X30:AR30" si="4">SUM(X15:X29)</f>
        <v>60</v>
      </c>
      <c r="Y30" s="204">
        <f t="shared" si="4"/>
        <v>0</v>
      </c>
      <c r="Z30" s="204">
        <f t="shared" si="4"/>
        <v>108</v>
      </c>
      <c r="AA30" s="204">
        <f t="shared" si="4"/>
        <v>30</v>
      </c>
      <c r="AB30" s="203">
        <f t="shared" si="4"/>
        <v>21</v>
      </c>
      <c r="AC30" s="204">
        <f t="shared" si="4"/>
        <v>60</v>
      </c>
      <c r="AD30" s="204">
        <f t="shared" si="4"/>
        <v>0</v>
      </c>
      <c r="AE30" s="204">
        <f t="shared" si="4"/>
        <v>108</v>
      </c>
      <c r="AF30" s="204">
        <f t="shared" si="4"/>
        <v>40</v>
      </c>
      <c r="AG30" s="203">
        <f t="shared" si="4"/>
        <v>22</v>
      </c>
      <c r="AH30" s="207">
        <f t="shared" si="4"/>
        <v>60</v>
      </c>
      <c r="AI30" s="207">
        <f t="shared" si="4"/>
        <v>0</v>
      </c>
      <c r="AJ30" s="207">
        <f t="shared" si="4"/>
        <v>108</v>
      </c>
      <c r="AK30" s="207">
        <f t="shared" si="4"/>
        <v>40</v>
      </c>
      <c r="AL30" s="203">
        <f t="shared" si="4"/>
        <v>22</v>
      </c>
      <c r="AM30" s="217">
        <f t="shared" si="4"/>
        <v>614</v>
      </c>
      <c r="AN30" s="212">
        <f t="shared" si="4"/>
        <v>180</v>
      </c>
      <c r="AO30" s="212">
        <f t="shared" si="4"/>
        <v>0</v>
      </c>
      <c r="AP30" s="212">
        <f t="shared" si="4"/>
        <v>324</v>
      </c>
      <c r="AQ30" s="212">
        <f t="shared" si="4"/>
        <v>110</v>
      </c>
      <c r="AR30" s="213">
        <f t="shared" si="4"/>
        <v>65</v>
      </c>
      <c r="AS30" s="12"/>
      <c r="AT30" s="12"/>
      <c r="AU30" s="12"/>
      <c r="AV30" s="12"/>
      <c r="AW30" s="12"/>
      <c r="AX30" s="12"/>
    </row>
    <row r="31" spans="1:50" ht="11.25" customHeight="1">
      <c r="A31" s="24"/>
      <c r="B31" s="24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28"/>
      <c r="O31" s="28"/>
      <c r="P31" s="28"/>
      <c r="Q31" s="28"/>
      <c r="R31" s="28"/>
      <c r="S31" s="28"/>
      <c r="T31" s="28"/>
      <c r="U31" s="28"/>
      <c r="V31" s="28"/>
      <c r="W31" s="30"/>
      <c r="X31" s="28"/>
      <c r="Y31" s="28"/>
      <c r="Z31" s="28"/>
      <c r="AA31" s="28"/>
      <c r="AB31" s="28"/>
      <c r="AC31" s="28"/>
      <c r="AD31" s="28"/>
      <c r="AE31" s="28"/>
      <c r="AF31" s="28"/>
      <c r="AG31" s="30"/>
      <c r="AH31" s="31"/>
      <c r="AI31" s="31"/>
      <c r="AJ31" s="31"/>
      <c r="AK31" s="31"/>
      <c r="AL31" s="30"/>
      <c r="AM31" s="32"/>
      <c r="AN31" s="32"/>
      <c r="AO31" s="32"/>
      <c r="AP31" s="32"/>
      <c r="AQ31" s="32"/>
      <c r="AR31" s="33"/>
      <c r="AS31" s="12"/>
      <c r="AT31" s="12"/>
      <c r="AU31" s="12"/>
      <c r="AV31" s="12"/>
      <c r="AW31" s="12"/>
      <c r="AX31" s="12"/>
    </row>
    <row r="32" spans="1:50">
      <c r="AS32" s="12"/>
      <c r="AT32" s="12"/>
      <c r="AU32" s="12"/>
      <c r="AV32" s="12"/>
      <c r="AW32" s="12"/>
      <c r="AX32" s="12"/>
    </row>
    <row r="33" spans="45:50">
      <c r="AS33" s="12"/>
      <c r="AT33" s="12"/>
      <c r="AU33" s="12"/>
      <c r="AV33" s="12"/>
      <c r="AW33" s="12"/>
      <c r="AX33" s="12"/>
    </row>
    <row r="34" spans="45:50">
      <c r="AS34" s="12"/>
      <c r="AT34" s="12"/>
      <c r="AU34" s="12"/>
      <c r="AV34" s="12"/>
      <c r="AW34" s="12"/>
      <c r="AX34" s="12"/>
    </row>
    <row r="35" spans="45:50">
      <c r="AS35" s="12"/>
      <c r="AT35" s="12"/>
      <c r="AU35" s="12"/>
      <c r="AV35" s="12"/>
      <c r="AW35" s="12"/>
      <c r="AX35" s="12"/>
    </row>
    <row r="36" spans="45:50">
      <c r="AS36" s="12"/>
      <c r="AT36" s="12"/>
      <c r="AU36" s="12"/>
      <c r="AV36" s="12"/>
      <c r="AW36" s="12"/>
      <c r="AX36" s="12"/>
    </row>
    <row r="37" spans="45:50">
      <c r="AS37" s="12"/>
      <c r="AT37" s="12"/>
      <c r="AU37" s="12"/>
      <c r="AV37" s="12"/>
      <c r="AW37" s="12"/>
      <c r="AX37" s="12"/>
    </row>
    <row r="38" spans="45:50">
      <c r="AS38" s="12"/>
      <c r="AT38" s="12"/>
      <c r="AU38" s="12"/>
      <c r="AV38" s="12"/>
      <c r="AW38" s="12"/>
      <c r="AX38" s="12"/>
    </row>
    <row r="39" spans="45:50">
      <c r="AS39" s="12"/>
      <c r="AT39" s="12"/>
      <c r="AU39" s="12"/>
      <c r="AV39" s="12"/>
      <c r="AW39" s="12"/>
      <c r="AX39" s="12"/>
    </row>
    <row r="40" spans="45:50">
      <c r="AS40" s="12"/>
      <c r="AT40" s="12"/>
      <c r="AU40" s="12"/>
      <c r="AV40" s="12"/>
      <c r="AW40" s="12"/>
      <c r="AX40" s="12"/>
    </row>
    <row r="41" spans="45:50">
      <c r="AS41" s="12"/>
      <c r="AT41" s="12"/>
      <c r="AU41" s="12"/>
      <c r="AV41" s="12"/>
      <c r="AW41" s="12"/>
      <c r="AX41" s="12"/>
    </row>
    <row r="42" spans="45:50">
      <c r="AS42" s="12"/>
      <c r="AT42" s="12"/>
      <c r="AU42" s="12"/>
      <c r="AV42" s="12"/>
      <c r="AW42" s="12"/>
      <c r="AX42" s="12"/>
    </row>
    <row r="43" spans="45:50">
      <c r="AS43" s="12"/>
      <c r="AT43" s="12"/>
      <c r="AU43" s="12"/>
      <c r="AV43" s="12"/>
      <c r="AW43" s="12"/>
      <c r="AX43" s="12"/>
    </row>
    <row r="44" spans="45:50" ht="28.5" customHeight="1">
      <c r="AS44" s="12"/>
      <c r="AT44" s="12"/>
      <c r="AU44" s="12"/>
      <c r="AV44" s="12"/>
      <c r="AW44" s="12"/>
      <c r="AX44" s="12"/>
    </row>
    <row r="45" spans="45:50">
      <c r="AS45" s="12"/>
      <c r="AT45" s="12"/>
      <c r="AU45" s="12"/>
      <c r="AV45" s="12"/>
      <c r="AW45" s="12"/>
      <c r="AX45" s="12"/>
    </row>
    <row r="46" spans="45:50">
      <c r="AS46" s="12"/>
      <c r="AT46" s="12"/>
      <c r="AU46" s="12"/>
      <c r="AV46" s="12"/>
      <c r="AW46" s="12"/>
      <c r="AX46" s="12"/>
    </row>
    <row r="47" spans="45:50">
      <c r="AS47" s="12"/>
      <c r="AT47" s="12"/>
      <c r="AU47" s="12"/>
      <c r="AV47" s="12"/>
      <c r="AW47" s="12"/>
      <c r="AX47" s="12"/>
    </row>
    <row r="48" spans="45:50">
      <c r="AS48" s="12"/>
      <c r="AT48" s="12"/>
      <c r="AU48" s="12"/>
      <c r="AV48" s="12"/>
      <c r="AW48" s="12"/>
      <c r="AX48" s="12"/>
    </row>
    <row r="49" spans="45:50">
      <c r="AS49" s="12"/>
      <c r="AT49" s="12"/>
      <c r="AU49" s="12"/>
      <c r="AV49" s="12"/>
      <c r="AW49" s="12"/>
      <c r="AX49" s="12"/>
    </row>
    <row r="50" spans="45:50">
      <c r="AS50" s="12"/>
      <c r="AT50" s="12"/>
      <c r="AU50" s="12"/>
      <c r="AV50" s="12"/>
      <c r="AW50" s="12"/>
      <c r="AX50" s="12"/>
    </row>
    <row r="51" spans="45:50">
      <c r="AS51" s="12"/>
      <c r="AT51" s="12"/>
      <c r="AU51" s="12"/>
      <c r="AV51" s="12"/>
      <c r="AW51" s="12"/>
      <c r="AX51" s="12"/>
    </row>
    <row r="52" spans="45:50">
      <c r="AS52" s="12"/>
      <c r="AT52" s="12"/>
      <c r="AU52" s="12"/>
      <c r="AV52" s="12"/>
      <c r="AW52" s="12"/>
      <c r="AX52" s="12"/>
    </row>
    <row r="53" spans="45:50">
      <c r="AS53" s="12"/>
      <c r="AT53" s="12"/>
      <c r="AU53" s="12"/>
      <c r="AV53" s="12"/>
      <c r="AW53" s="12"/>
      <c r="AX53" s="12"/>
    </row>
    <row r="54" spans="45:50">
      <c r="AS54" s="12"/>
      <c r="AT54" s="12"/>
      <c r="AU54" s="12"/>
      <c r="AV54" s="12"/>
      <c r="AW54" s="12"/>
      <c r="AX54" s="12"/>
    </row>
    <row r="55" spans="45:50">
      <c r="AS55" s="12"/>
      <c r="AT55" s="12"/>
      <c r="AU55" s="12"/>
      <c r="AV55" s="12"/>
      <c r="AW55" s="12"/>
      <c r="AX55" s="12"/>
    </row>
    <row r="56" spans="45:50">
      <c r="AS56" s="12"/>
      <c r="AT56" s="12"/>
      <c r="AU56" s="12"/>
      <c r="AV56" s="12"/>
      <c r="AW56" s="12"/>
      <c r="AX56" s="12"/>
    </row>
    <row r="57" spans="45:50">
      <c r="AS57" s="12"/>
      <c r="AT57" s="12"/>
      <c r="AU57" s="12"/>
      <c r="AV57" s="12"/>
      <c r="AW57" s="12"/>
      <c r="AX57" s="12"/>
    </row>
    <row r="58" spans="45:50">
      <c r="AS58" s="12"/>
      <c r="AT58" s="12"/>
      <c r="AU58" s="12"/>
      <c r="AV58" s="12"/>
      <c r="AW58" s="12"/>
      <c r="AX58" s="12"/>
    </row>
    <row r="59" spans="45:50">
      <c r="AS59" s="12"/>
      <c r="AT59" s="12"/>
      <c r="AU59" s="12"/>
      <c r="AV59" s="12"/>
      <c r="AW59" s="12"/>
      <c r="AX59" s="12"/>
    </row>
    <row r="60" spans="45:50">
      <c r="AS60" s="12"/>
      <c r="AT60" s="12"/>
      <c r="AU60" s="12"/>
      <c r="AV60" s="12"/>
      <c r="AW60" s="12"/>
      <c r="AX60" s="12"/>
    </row>
    <row r="61" spans="45:50">
      <c r="AS61" s="12"/>
      <c r="AT61" s="12"/>
      <c r="AU61" s="12"/>
      <c r="AV61" s="12"/>
      <c r="AW61" s="12"/>
      <c r="AX61" s="12"/>
    </row>
    <row r="62" spans="45:50">
      <c r="AS62" s="12"/>
      <c r="AT62" s="12"/>
      <c r="AU62" s="12"/>
      <c r="AV62" s="12"/>
      <c r="AW62" s="12"/>
      <c r="AX62" s="12"/>
    </row>
    <row r="63" spans="45:50">
      <c r="AS63" s="12"/>
      <c r="AT63" s="12"/>
      <c r="AU63" s="12"/>
      <c r="AV63" s="12"/>
      <c r="AW63" s="12"/>
      <c r="AX63" s="12"/>
    </row>
    <row r="64" spans="45:50">
      <c r="AS64" s="12"/>
      <c r="AT64" s="12"/>
      <c r="AU64" s="12"/>
      <c r="AV64" s="12"/>
      <c r="AW64" s="12"/>
      <c r="AX64" s="12"/>
    </row>
    <row r="65" spans="45:50">
      <c r="AS65" s="12"/>
      <c r="AT65" s="12"/>
      <c r="AU65" s="12"/>
      <c r="AV65" s="12"/>
      <c r="AW65" s="12"/>
      <c r="AX65" s="12"/>
    </row>
    <row r="66" spans="45:50">
      <c r="AS66" s="12"/>
      <c r="AT66" s="12"/>
      <c r="AU66" s="12"/>
      <c r="AV66" s="12"/>
      <c r="AW66" s="12"/>
      <c r="AX66" s="12"/>
    </row>
    <row r="67" spans="45:50">
      <c r="AS67" s="12"/>
      <c r="AT67" s="12"/>
      <c r="AU67" s="12"/>
      <c r="AV67" s="12"/>
      <c r="AW67" s="12"/>
      <c r="AX67" s="12"/>
    </row>
    <row r="68" spans="45:50">
      <c r="AS68" s="12"/>
      <c r="AT68" s="12"/>
      <c r="AU68" s="12"/>
      <c r="AV68" s="12"/>
      <c r="AW68" s="12"/>
      <c r="AX68" s="12"/>
    </row>
    <row r="69" spans="45:50">
      <c r="AS69" s="12"/>
      <c r="AT69" s="12"/>
      <c r="AU69" s="12"/>
      <c r="AV69" s="12"/>
      <c r="AW69" s="12"/>
      <c r="AX69" s="12"/>
    </row>
    <row r="70" spans="45:50">
      <c r="AS70" s="12"/>
      <c r="AT70" s="12"/>
      <c r="AU70" s="12"/>
      <c r="AV70" s="12"/>
      <c r="AW70" s="12"/>
      <c r="AX70" s="12"/>
    </row>
    <row r="71" spans="45:50">
      <c r="AS71" s="12"/>
      <c r="AT71" s="12"/>
      <c r="AU71" s="12"/>
      <c r="AV71" s="12"/>
      <c r="AW71" s="12"/>
      <c r="AX71" s="12"/>
    </row>
    <row r="72" spans="45:50">
      <c r="AS72" s="12"/>
      <c r="AT72" s="12"/>
      <c r="AU72" s="12"/>
      <c r="AV72" s="12"/>
      <c r="AW72" s="12"/>
      <c r="AX72" s="12"/>
    </row>
    <row r="73" spans="45:50">
      <c r="AS73" s="12"/>
      <c r="AT73" s="12"/>
      <c r="AU73" s="12"/>
      <c r="AV73" s="12"/>
      <c r="AW73" s="12"/>
      <c r="AX73" s="12"/>
    </row>
  </sheetData>
  <mergeCells count="35">
    <mergeCell ref="A14:AR14"/>
    <mergeCell ref="A30:C30"/>
    <mergeCell ref="W12:W13"/>
    <mergeCell ref="X12:AA12"/>
    <mergeCell ref="AB12:AB13"/>
    <mergeCell ref="AC12:AF12"/>
    <mergeCell ref="AG12:AG13"/>
    <mergeCell ref="AH12:AK12"/>
    <mergeCell ref="AM11:AM13"/>
    <mergeCell ref="AN11:AQ12"/>
    <mergeCell ref="AR11:AR13"/>
    <mergeCell ref="D12:G12"/>
    <mergeCell ref="H12:H13"/>
    <mergeCell ref="I12:L12"/>
    <mergeCell ref="M12:M13"/>
    <mergeCell ref="N12:Q12"/>
    <mergeCell ref="R12:R13"/>
    <mergeCell ref="S12:V12"/>
    <mergeCell ref="A7:AR7"/>
    <mergeCell ref="A8:AR8"/>
    <mergeCell ref="A9:AR9"/>
    <mergeCell ref="A11:A13"/>
    <mergeCell ref="B11:B13"/>
    <mergeCell ref="C11:C13"/>
    <mergeCell ref="D11:M11"/>
    <mergeCell ref="N11:W11"/>
    <mergeCell ref="X11:AG11"/>
    <mergeCell ref="AH11:AL11"/>
    <mergeCell ref="AL12:AL13"/>
    <mergeCell ref="A6:AR6"/>
    <mergeCell ref="A1:AR1"/>
    <mergeCell ref="A2:AR2"/>
    <mergeCell ref="A3:AR3"/>
    <mergeCell ref="A4:AR4"/>
    <mergeCell ref="A5:AR5"/>
  </mergeCells>
  <conditionalFormatting sqref="AG15:AG18 AL15:AL29 AG20:AG2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35"/>
  <sheetViews>
    <sheetView topLeftCell="A3" zoomScaleNormal="100" workbookViewId="0">
      <selection activeCell="AQ29" sqref="AQ29"/>
    </sheetView>
  </sheetViews>
  <sheetFormatPr defaultColWidth="9" defaultRowHeight="14.25"/>
  <cols>
    <col min="1" max="1" width="2.375" style="3" customWidth="1"/>
    <col min="2" max="2" width="24.5" style="3" customWidth="1"/>
    <col min="3" max="3" width="5.375" style="4" customWidth="1"/>
    <col min="4" max="7" width="2.375" style="5" customWidth="1"/>
    <col min="8" max="8" width="2.125" style="6" customWidth="1"/>
    <col min="9" max="12" width="2.375" style="5" customWidth="1"/>
    <col min="13" max="13" width="2.375" style="7" customWidth="1"/>
    <col min="14" max="17" width="3.125" style="8" customWidth="1"/>
    <col min="18" max="18" width="3.125" style="9" customWidth="1"/>
    <col min="19" max="22" width="3.125" style="5" customWidth="1"/>
    <col min="23" max="23" width="3.125" style="6" customWidth="1"/>
    <col min="24" max="27" width="3.125" style="8" customWidth="1"/>
    <col min="28" max="28" width="3.125" style="9" customWidth="1"/>
    <col min="29" max="32" width="3.125" style="5" customWidth="1"/>
    <col min="33" max="33" width="3.125" style="6" customWidth="1"/>
    <col min="34" max="37" width="3.125" style="5" customWidth="1"/>
    <col min="38" max="38" width="3.125" style="6" customWidth="1"/>
    <col min="39" max="39" width="5.375" style="10" customWidth="1"/>
    <col min="40" max="44" width="3.125" style="11" customWidth="1"/>
    <col min="45" max="256" width="8.625" style="2" customWidth="1"/>
    <col min="257" max="257" width="2.375" style="2" customWidth="1"/>
    <col min="258" max="258" width="24.125" style="2" customWidth="1"/>
    <col min="259" max="259" width="5.625" style="2" customWidth="1"/>
    <col min="260" max="279" width="2.125" style="2" customWidth="1"/>
    <col min="280" max="280" width="3.125" style="2" customWidth="1"/>
    <col min="281" max="281" width="2.125" style="2" customWidth="1"/>
    <col min="282" max="283" width="3.125" style="2" customWidth="1"/>
    <col min="284" max="284" width="3" style="2" customWidth="1"/>
    <col min="285" max="285" width="3.125" style="2" customWidth="1"/>
    <col min="286" max="286" width="2.125" style="2" customWidth="1"/>
    <col min="287" max="287" width="3.125" style="2" customWidth="1"/>
    <col min="288" max="290" width="3" style="2" customWidth="1"/>
    <col min="291" max="291" width="2.125" style="2" customWidth="1"/>
    <col min="292" max="292" width="2.625" style="2" customWidth="1"/>
    <col min="293" max="294" width="2.125" style="2" customWidth="1"/>
    <col min="295" max="295" width="4.125" style="2" customWidth="1"/>
    <col min="296" max="300" width="3.125" style="2" customWidth="1"/>
    <col min="301" max="512" width="8.625" style="2" customWidth="1"/>
    <col min="513" max="513" width="2.375" style="2" customWidth="1"/>
    <col min="514" max="514" width="24.125" style="2" customWidth="1"/>
    <col min="515" max="515" width="5.625" style="2" customWidth="1"/>
    <col min="516" max="535" width="2.125" style="2" customWidth="1"/>
    <col min="536" max="536" width="3.125" style="2" customWidth="1"/>
    <col min="537" max="537" width="2.125" style="2" customWidth="1"/>
    <col min="538" max="539" width="3.125" style="2" customWidth="1"/>
    <col min="540" max="540" width="3" style="2" customWidth="1"/>
    <col min="541" max="541" width="3.125" style="2" customWidth="1"/>
    <col min="542" max="542" width="2.125" style="2" customWidth="1"/>
    <col min="543" max="543" width="3.125" style="2" customWidth="1"/>
    <col min="544" max="546" width="3" style="2" customWidth="1"/>
    <col min="547" max="547" width="2.125" style="2" customWidth="1"/>
    <col min="548" max="548" width="2.625" style="2" customWidth="1"/>
    <col min="549" max="550" width="2.125" style="2" customWidth="1"/>
    <col min="551" max="551" width="4.125" style="2" customWidth="1"/>
    <col min="552" max="556" width="3.125" style="2" customWidth="1"/>
    <col min="557" max="768" width="8.625" style="2" customWidth="1"/>
    <col min="769" max="769" width="2.375" style="2" customWidth="1"/>
    <col min="770" max="770" width="24.125" style="2" customWidth="1"/>
    <col min="771" max="771" width="5.625" style="2" customWidth="1"/>
    <col min="772" max="791" width="2.125" style="2" customWidth="1"/>
    <col min="792" max="792" width="3.125" style="2" customWidth="1"/>
    <col min="793" max="793" width="2.125" style="2" customWidth="1"/>
    <col min="794" max="795" width="3.125" style="2" customWidth="1"/>
    <col min="796" max="796" width="3" style="2" customWidth="1"/>
    <col min="797" max="797" width="3.125" style="2" customWidth="1"/>
    <col min="798" max="798" width="2.125" style="2" customWidth="1"/>
    <col min="799" max="799" width="3.125" style="2" customWidth="1"/>
    <col min="800" max="802" width="3" style="2" customWidth="1"/>
    <col min="803" max="803" width="2.125" style="2" customWidth="1"/>
    <col min="804" max="804" width="2.625" style="2" customWidth="1"/>
    <col min="805" max="806" width="2.125" style="2" customWidth="1"/>
    <col min="807" max="807" width="4.125" style="2" customWidth="1"/>
    <col min="808" max="812" width="3.125" style="2" customWidth="1"/>
    <col min="813" max="1025" width="8.625" style="2" customWidth="1"/>
    <col min="1026" max="16384" width="9" style="2"/>
  </cols>
  <sheetData>
    <row r="1" spans="1:48">
      <c r="A1" s="243" t="s">
        <v>160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</row>
    <row r="2" spans="1:48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</row>
    <row r="3" spans="1:48">
      <c r="A3" s="243" t="s">
        <v>158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</row>
    <row r="4" spans="1:48">
      <c r="A4" s="243" t="s">
        <v>159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</row>
    <row r="5" spans="1:48" ht="12.75" customHeight="1">
      <c r="A5" s="246" t="s">
        <v>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</row>
    <row r="6" spans="1:48" s="182" customFormat="1" ht="15" customHeight="1">
      <c r="A6" s="267" t="s">
        <v>2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</row>
    <row r="7" spans="1:48" s="182" customFormat="1" ht="15" customHeight="1">
      <c r="A7" s="269" t="s">
        <v>3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</row>
    <row r="8" spans="1:48" s="183" customFormat="1" ht="15" customHeight="1">
      <c r="A8" s="270" t="s">
        <v>4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</row>
    <row r="9" spans="1:48" s="183" customFormat="1" ht="15" customHeight="1">
      <c r="A9" s="278" t="s">
        <v>126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</row>
    <row r="10" spans="1:48" ht="24" customHeight="1"/>
    <row r="11" spans="1:48" s="12" customFormat="1" ht="14.25" customHeight="1">
      <c r="A11" s="279" t="s">
        <v>5</v>
      </c>
      <c r="B11" s="280" t="s">
        <v>6</v>
      </c>
      <c r="C11" s="281" t="s">
        <v>84</v>
      </c>
      <c r="D11" s="282" t="s">
        <v>8</v>
      </c>
      <c r="E11" s="282"/>
      <c r="F11" s="282"/>
      <c r="G11" s="282"/>
      <c r="H11" s="282"/>
      <c r="I11" s="282"/>
      <c r="J11" s="282"/>
      <c r="K11" s="282"/>
      <c r="L11" s="282"/>
      <c r="M11" s="282"/>
      <c r="N11" s="282" t="s">
        <v>9</v>
      </c>
      <c r="O11" s="282"/>
      <c r="P11" s="282"/>
      <c r="Q11" s="282"/>
      <c r="R11" s="282"/>
      <c r="S11" s="282"/>
      <c r="T11" s="282"/>
      <c r="U11" s="282"/>
      <c r="V11" s="282"/>
      <c r="W11" s="282"/>
      <c r="X11" s="282" t="s">
        <v>10</v>
      </c>
      <c r="Y11" s="282"/>
      <c r="Z11" s="282"/>
      <c r="AA11" s="282"/>
      <c r="AB11" s="282"/>
      <c r="AC11" s="282"/>
      <c r="AD11" s="282"/>
      <c r="AE11" s="282"/>
      <c r="AF11" s="282"/>
      <c r="AG11" s="282"/>
      <c r="AH11" s="283" t="s">
        <v>11</v>
      </c>
      <c r="AI11" s="283"/>
      <c r="AJ11" s="283"/>
      <c r="AK11" s="283"/>
      <c r="AL11" s="283"/>
      <c r="AM11" s="284" t="s">
        <v>12</v>
      </c>
      <c r="AN11" s="285" t="s">
        <v>13</v>
      </c>
      <c r="AO11" s="285"/>
      <c r="AP11" s="285"/>
      <c r="AQ11" s="285"/>
      <c r="AR11" s="268" t="s">
        <v>14</v>
      </c>
      <c r="AS11" s="2"/>
      <c r="AT11" s="2"/>
      <c r="AU11" s="2"/>
      <c r="AV11" s="2"/>
    </row>
    <row r="12" spans="1:48" s="12" customFormat="1" ht="14.25" customHeight="1">
      <c r="A12" s="279"/>
      <c r="B12" s="280"/>
      <c r="C12" s="281"/>
      <c r="D12" s="271" t="s">
        <v>15</v>
      </c>
      <c r="E12" s="271"/>
      <c r="F12" s="271"/>
      <c r="G12" s="271"/>
      <c r="H12" s="268" t="s">
        <v>14</v>
      </c>
      <c r="I12" s="271" t="s">
        <v>16</v>
      </c>
      <c r="J12" s="271"/>
      <c r="K12" s="271"/>
      <c r="L12" s="271"/>
      <c r="M12" s="268" t="s">
        <v>14</v>
      </c>
      <c r="N12" s="272" t="s">
        <v>17</v>
      </c>
      <c r="O12" s="272"/>
      <c r="P12" s="272"/>
      <c r="Q12" s="272"/>
      <c r="R12" s="268" t="s">
        <v>14</v>
      </c>
      <c r="S12" s="272" t="s">
        <v>18</v>
      </c>
      <c r="T12" s="272"/>
      <c r="U12" s="272"/>
      <c r="V12" s="272"/>
      <c r="W12" s="268" t="s">
        <v>14</v>
      </c>
      <c r="X12" s="273" t="s">
        <v>19</v>
      </c>
      <c r="Y12" s="273"/>
      <c r="Z12" s="273"/>
      <c r="AA12" s="273"/>
      <c r="AB12" s="268" t="s">
        <v>14</v>
      </c>
      <c r="AC12" s="273" t="s">
        <v>20</v>
      </c>
      <c r="AD12" s="273"/>
      <c r="AE12" s="273"/>
      <c r="AF12" s="273"/>
      <c r="AG12" s="274" t="s">
        <v>14</v>
      </c>
      <c r="AH12" s="275" t="s">
        <v>85</v>
      </c>
      <c r="AI12" s="275"/>
      <c r="AJ12" s="275"/>
      <c r="AK12" s="275"/>
      <c r="AL12" s="268" t="s">
        <v>14</v>
      </c>
      <c r="AM12" s="284"/>
      <c r="AN12" s="285"/>
      <c r="AO12" s="285"/>
      <c r="AP12" s="285"/>
      <c r="AQ12" s="285"/>
      <c r="AR12" s="268"/>
      <c r="AS12" s="2"/>
      <c r="AT12" s="2"/>
      <c r="AU12" s="2"/>
      <c r="AV12" s="2"/>
    </row>
    <row r="13" spans="1:48" s="23" customFormat="1" ht="14.25" customHeight="1">
      <c r="A13" s="279"/>
      <c r="B13" s="280"/>
      <c r="C13" s="281"/>
      <c r="D13" s="17" t="s">
        <v>26</v>
      </c>
      <c r="E13" s="17" t="s">
        <v>23</v>
      </c>
      <c r="F13" s="13" t="s">
        <v>24</v>
      </c>
      <c r="G13" s="13" t="s">
        <v>25</v>
      </c>
      <c r="H13" s="268"/>
      <c r="I13" s="17" t="s">
        <v>26</v>
      </c>
      <c r="J13" s="17" t="s">
        <v>23</v>
      </c>
      <c r="K13" s="13" t="s">
        <v>24</v>
      </c>
      <c r="L13" s="13" t="s">
        <v>25</v>
      </c>
      <c r="M13" s="268"/>
      <c r="N13" s="18" t="s">
        <v>26</v>
      </c>
      <c r="O13" s="18" t="s">
        <v>23</v>
      </c>
      <c r="P13" s="14" t="s">
        <v>24</v>
      </c>
      <c r="Q13" s="14" t="s">
        <v>25</v>
      </c>
      <c r="R13" s="268"/>
      <c r="S13" s="18" t="s">
        <v>26</v>
      </c>
      <c r="T13" s="18" t="s">
        <v>23</v>
      </c>
      <c r="U13" s="14" t="s">
        <v>24</v>
      </c>
      <c r="V13" s="14" t="s">
        <v>25</v>
      </c>
      <c r="W13" s="268"/>
      <c r="X13" s="19" t="s">
        <v>26</v>
      </c>
      <c r="Y13" s="19" t="s">
        <v>23</v>
      </c>
      <c r="Z13" s="15" t="s">
        <v>24</v>
      </c>
      <c r="AA13" s="15" t="s">
        <v>25</v>
      </c>
      <c r="AB13" s="268"/>
      <c r="AC13" s="19" t="s">
        <v>26</v>
      </c>
      <c r="AD13" s="19" t="s">
        <v>23</v>
      </c>
      <c r="AE13" s="15" t="s">
        <v>24</v>
      </c>
      <c r="AF13" s="15" t="s">
        <v>25</v>
      </c>
      <c r="AG13" s="274"/>
      <c r="AH13" s="20" t="s">
        <v>26</v>
      </c>
      <c r="AI13" s="20" t="s">
        <v>23</v>
      </c>
      <c r="AJ13" s="16" t="s">
        <v>24</v>
      </c>
      <c r="AK13" s="16" t="s">
        <v>25</v>
      </c>
      <c r="AL13" s="268"/>
      <c r="AM13" s="284"/>
      <c r="AN13" s="21" t="s">
        <v>26</v>
      </c>
      <c r="AO13" s="21" t="s">
        <v>23</v>
      </c>
      <c r="AP13" s="22" t="s">
        <v>24</v>
      </c>
      <c r="AQ13" s="22" t="s">
        <v>25</v>
      </c>
      <c r="AR13" s="268"/>
      <c r="AS13" s="2"/>
      <c r="AT13" s="2"/>
      <c r="AU13" s="2"/>
      <c r="AV13" s="2"/>
    </row>
    <row r="14" spans="1:48" s="24" customFormat="1" ht="21.95" customHeight="1">
      <c r="A14" s="276" t="s">
        <v>127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"/>
      <c r="AT14" s="2"/>
      <c r="AU14" s="2"/>
      <c r="AV14" s="2"/>
    </row>
    <row r="15" spans="1:48" s="34" customFormat="1" ht="20.100000000000001" customHeight="1">
      <c r="A15" s="138">
        <v>1</v>
      </c>
      <c r="B15" s="139" t="s">
        <v>128</v>
      </c>
      <c r="C15" s="46" t="s">
        <v>88</v>
      </c>
      <c r="D15" s="58"/>
      <c r="E15" s="77"/>
      <c r="F15" s="58"/>
      <c r="G15" s="58"/>
      <c r="H15" s="59"/>
      <c r="I15" s="58"/>
      <c r="J15" s="58"/>
      <c r="K15" s="58"/>
      <c r="L15" s="58"/>
      <c r="M15" s="59"/>
      <c r="N15" s="75"/>
      <c r="O15" s="75"/>
      <c r="P15" s="75"/>
      <c r="Q15" s="75"/>
      <c r="R15" s="76"/>
      <c r="S15" s="75"/>
      <c r="T15" s="75"/>
      <c r="U15" s="75"/>
      <c r="V15" s="75"/>
      <c r="W15" s="40"/>
      <c r="X15" s="72">
        <v>10</v>
      </c>
      <c r="Y15" s="72"/>
      <c r="Z15" s="72">
        <v>18</v>
      </c>
      <c r="AA15" s="72"/>
      <c r="AB15" s="76">
        <v>3</v>
      </c>
      <c r="AC15" s="72"/>
      <c r="AD15" s="72"/>
      <c r="AE15" s="72"/>
      <c r="AF15" s="72"/>
      <c r="AG15" s="59"/>
      <c r="AH15" s="70"/>
      <c r="AI15" s="70"/>
      <c r="AJ15" s="70"/>
      <c r="AK15" s="70"/>
      <c r="AL15" s="62"/>
      <c r="AM15" s="65">
        <f>AN15+AO15+AP15+AQ15</f>
        <v>28</v>
      </c>
      <c r="AN15" s="209">
        <f t="shared" ref="AN15:AQ16" si="0">D15+I15+N15+S15+X15+AC15+AH15</f>
        <v>10</v>
      </c>
      <c r="AO15" s="209">
        <f t="shared" si="0"/>
        <v>0</v>
      </c>
      <c r="AP15" s="209">
        <f t="shared" si="0"/>
        <v>18</v>
      </c>
      <c r="AQ15" s="209">
        <f t="shared" si="0"/>
        <v>0</v>
      </c>
      <c r="AR15" s="210">
        <f>H15+M15+R15+AB15+W15+AG15+AL15</f>
        <v>3</v>
      </c>
    </row>
    <row r="16" spans="1:48" s="24" customFormat="1" ht="21.95" customHeight="1">
      <c r="A16" s="154">
        <v>2</v>
      </c>
      <c r="B16" s="155" t="s">
        <v>129</v>
      </c>
      <c r="C16" s="157" t="s">
        <v>88</v>
      </c>
      <c r="D16" s="142"/>
      <c r="E16" s="142"/>
      <c r="F16" s="142"/>
      <c r="G16" s="142"/>
      <c r="H16" s="120"/>
      <c r="I16" s="142"/>
      <c r="J16" s="142"/>
      <c r="K16" s="142"/>
      <c r="L16" s="142"/>
      <c r="M16" s="120"/>
      <c r="N16" s="143"/>
      <c r="O16" s="143"/>
      <c r="P16" s="143"/>
      <c r="Q16" s="143"/>
      <c r="R16" s="120"/>
      <c r="S16" s="143"/>
      <c r="T16" s="143"/>
      <c r="U16" s="143"/>
      <c r="V16" s="143"/>
      <c r="W16" s="120"/>
      <c r="X16" s="152">
        <v>10</v>
      </c>
      <c r="Y16" s="152"/>
      <c r="Z16" s="152">
        <v>18</v>
      </c>
      <c r="AA16" s="169"/>
      <c r="AB16" s="120">
        <v>3</v>
      </c>
      <c r="AC16" s="144"/>
      <c r="AD16" s="144"/>
      <c r="AE16" s="144"/>
      <c r="AF16" s="144"/>
      <c r="AG16" s="123"/>
      <c r="AH16" s="145"/>
      <c r="AI16" s="145"/>
      <c r="AJ16" s="145"/>
      <c r="AK16" s="145"/>
      <c r="AL16" s="123"/>
      <c r="AM16" s="173">
        <f>AN16+AO16+AP16+AQ16</f>
        <v>28</v>
      </c>
      <c r="AN16" s="212">
        <f t="shared" si="0"/>
        <v>10</v>
      </c>
      <c r="AO16" s="212">
        <f t="shared" si="0"/>
        <v>0</v>
      </c>
      <c r="AP16" s="212">
        <f t="shared" si="0"/>
        <v>18</v>
      </c>
      <c r="AQ16" s="218">
        <f t="shared" si="0"/>
        <v>0</v>
      </c>
      <c r="AR16" s="213">
        <f>H16+M16+R16+W16+AB16+AG16+AL16</f>
        <v>3</v>
      </c>
      <c r="AS16" s="2"/>
      <c r="AT16" s="2"/>
      <c r="AU16" s="2"/>
      <c r="AV16" s="2"/>
    </row>
    <row r="17" spans="1:48" s="24" customFormat="1" ht="21.95" customHeight="1">
      <c r="A17" s="154">
        <v>3</v>
      </c>
      <c r="B17" s="156" t="s">
        <v>130</v>
      </c>
      <c r="C17" s="164" t="s">
        <v>88</v>
      </c>
      <c r="D17" s="119"/>
      <c r="E17" s="119"/>
      <c r="F17" s="119"/>
      <c r="G17" s="119"/>
      <c r="H17" s="120"/>
      <c r="I17" s="119"/>
      <c r="J17" s="119"/>
      <c r="K17" s="119"/>
      <c r="L17" s="119"/>
      <c r="M17" s="120"/>
      <c r="N17" s="121"/>
      <c r="O17" s="121"/>
      <c r="P17" s="121"/>
      <c r="Q17" s="121"/>
      <c r="R17" s="120"/>
      <c r="S17" s="121"/>
      <c r="T17" s="121"/>
      <c r="U17" s="121"/>
      <c r="V17" s="121"/>
      <c r="W17" s="120"/>
      <c r="X17" s="152">
        <v>10</v>
      </c>
      <c r="Y17" s="152"/>
      <c r="Z17" s="152">
        <v>18</v>
      </c>
      <c r="AA17" s="152">
        <v>10</v>
      </c>
      <c r="AB17" s="120">
        <v>4</v>
      </c>
      <c r="AC17" s="122"/>
      <c r="AD17" s="122"/>
      <c r="AE17" s="122"/>
      <c r="AF17" s="122"/>
      <c r="AG17" s="123"/>
      <c r="AH17" s="124"/>
      <c r="AI17" s="124"/>
      <c r="AJ17" s="124"/>
      <c r="AK17" s="124"/>
      <c r="AL17" s="123"/>
      <c r="AM17" s="173">
        <f>AN17+AO17+AP17+AQ17</f>
        <v>38</v>
      </c>
      <c r="AN17" s="212">
        <f t="shared" ref="AN17:AN29" si="1">D17+I17+N17+S17+X17+AC17+AH17</f>
        <v>10</v>
      </c>
      <c r="AO17" s="212">
        <f t="shared" ref="AO17:AO29" si="2">E17+J17+O17+T17+Y17+AD17+AI17</f>
        <v>0</v>
      </c>
      <c r="AP17" s="212">
        <f t="shared" ref="AP17:AP29" si="3">F17+K17+P17+U17+Z17+AE17+AJ17</f>
        <v>18</v>
      </c>
      <c r="AQ17" s="218">
        <f t="shared" ref="AQ17:AQ29" si="4">G17+L17+Q17+V17+AA17+AF17+AK17</f>
        <v>10</v>
      </c>
      <c r="AR17" s="213">
        <f t="shared" ref="AR17:AR29" si="5">H17+M17+R17+W17+AB17+AG17+AL17</f>
        <v>4</v>
      </c>
      <c r="AS17" s="2"/>
      <c r="AT17" s="2"/>
      <c r="AU17" s="2"/>
      <c r="AV17" s="2"/>
    </row>
    <row r="18" spans="1:48" s="24" customFormat="1" ht="21.95" customHeight="1">
      <c r="A18" s="154">
        <v>4</v>
      </c>
      <c r="B18" s="155" t="s">
        <v>161</v>
      </c>
      <c r="C18" s="164" t="s">
        <v>92</v>
      </c>
      <c r="D18" s="119"/>
      <c r="E18" s="119"/>
      <c r="F18" s="119"/>
      <c r="G18" s="119"/>
      <c r="H18" s="120"/>
      <c r="I18" s="119"/>
      <c r="J18" s="119"/>
      <c r="K18" s="119"/>
      <c r="L18" s="119"/>
      <c r="M18" s="120"/>
      <c r="N18" s="121"/>
      <c r="O18" s="121"/>
      <c r="P18" s="121"/>
      <c r="Q18" s="121"/>
      <c r="R18" s="120"/>
      <c r="S18" s="121"/>
      <c r="T18" s="121"/>
      <c r="U18" s="121"/>
      <c r="V18" s="121"/>
      <c r="W18" s="120"/>
      <c r="X18" s="152">
        <v>10</v>
      </c>
      <c r="Y18" s="152"/>
      <c r="Z18" s="152">
        <v>18</v>
      </c>
      <c r="AA18" s="152">
        <v>10</v>
      </c>
      <c r="AB18" s="120">
        <v>4</v>
      </c>
      <c r="AC18" s="122"/>
      <c r="AD18" s="122"/>
      <c r="AE18" s="122"/>
      <c r="AF18" s="122"/>
      <c r="AG18" s="123"/>
      <c r="AH18" s="124"/>
      <c r="AI18" s="124"/>
      <c r="AJ18" s="124"/>
      <c r="AK18" s="124"/>
      <c r="AL18" s="123"/>
      <c r="AM18" s="173">
        <f t="shared" ref="AM18" si="6">AN18+AO18+AP18+AQ18</f>
        <v>38</v>
      </c>
      <c r="AN18" s="212">
        <f t="shared" ref="AN18:AR18" si="7">D18+I18+N18+S18+X18+AC18+AH18</f>
        <v>10</v>
      </c>
      <c r="AO18" s="212">
        <f t="shared" si="7"/>
        <v>0</v>
      </c>
      <c r="AP18" s="212">
        <f t="shared" si="7"/>
        <v>18</v>
      </c>
      <c r="AQ18" s="218">
        <f t="shared" si="7"/>
        <v>10</v>
      </c>
      <c r="AR18" s="213">
        <f t="shared" si="7"/>
        <v>4</v>
      </c>
      <c r="AS18" s="2"/>
      <c r="AT18" s="2"/>
      <c r="AU18" s="2"/>
      <c r="AV18" s="2"/>
    </row>
    <row r="19" spans="1:48" s="24" customFormat="1" ht="21.95" customHeight="1">
      <c r="A19" s="154">
        <v>5</v>
      </c>
      <c r="B19" s="155" t="s">
        <v>131</v>
      </c>
      <c r="C19" s="165" t="s">
        <v>94</v>
      </c>
      <c r="D19" s="119"/>
      <c r="E19" s="119"/>
      <c r="F19" s="119"/>
      <c r="G19" s="119"/>
      <c r="H19" s="134"/>
      <c r="I19" s="119"/>
      <c r="J19" s="119"/>
      <c r="K19" s="119"/>
      <c r="L19" s="119"/>
      <c r="M19" s="134"/>
      <c r="N19" s="121"/>
      <c r="O19" s="121"/>
      <c r="P19" s="121"/>
      <c r="Q19" s="121"/>
      <c r="R19" s="134"/>
      <c r="S19" s="121"/>
      <c r="T19" s="121"/>
      <c r="U19" s="121"/>
      <c r="V19" s="121"/>
      <c r="W19" s="134"/>
      <c r="X19" s="152">
        <v>10</v>
      </c>
      <c r="Y19" s="152"/>
      <c r="Z19" s="152">
        <v>18</v>
      </c>
      <c r="AA19" s="152">
        <v>10</v>
      </c>
      <c r="AB19" s="120">
        <v>4</v>
      </c>
      <c r="AC19" s="152">
        <v>10</v>
      </c>
      <c r="AD19" s="152"/>
      <c r="AE19" s="152">
        <v>18</v>
      </c>
      <c r="AF19" s="152">
        <v>10</v>
      </c>
      <c r="AG19" s="120">
        <v>4</v>
      </c>
      <c r="AH19" s="124"/>
      <c r="AI19" s="124"/>
      <c r="AJ19" s="124"/>
      <c r="AK19" s="124"/>
      <c r="AL19" s="135"/>
      <c r="AM19" s="173">
        <f t="shared" ref="AM19:AM24" si="8">AN19+AO19+AP19+AQ19</f>
        <v>76</v>
      </c>
      <c r="AN19" s="212">
        <f t="shared" ref="AN19:AR21" si="9">D19+I19+N19+S19+X19+AC19+AH19</f>
        <v>20</v>
      </c>
      <c r="AO19" s="212">
        <f t="shared" si="9"/>
        <v>0</v>
      </c>
      <c r="AP19" s="212">
        <f t="shared" si="9"/>
        <v>36</v>
      </c>
      <c r="AQ19" s="218">
        <f t="shared" si="9"/>
        <v>20</v>
      </c>
      <c r="AR19" s="213">
        <f t="shared" si="9"/>
        <v>8</v>
      </c>
      <c r="AS19" s="2"/>
      <c r="AT19" s="2"/>
      <c r="AU19" s="2"/>
      <c r="AV19" s="2"/>
    </row>
    <row r="20" spans="1:48" s="24" customFormat="1" ht="21.95" customHeight="1">
      <c r="A20" s="154">
        <v>6</v>
      </c>
      <c r="B20" s="155" t="s">
        <v>132</v>
      </c>
      <c r="C20" s="165" t="s">
        <v>94</v>
      </c>
      <c r="D20" s="142"/>
      <c r="E20" s="142"/>
      <c r="F20" s="142"/>
      <c r="G20" s="142"/>
      <c r="H20" s="120"/>
      <c r="I20" s="142"/>
      <c r="J20" s="142"/>
      <c r="K20" s="142"/>
      <c r="L20" s="142"/>
      <c r="M20" s="120"/>
      <c r="N20" s="143"/>
      <c r="O20" s="143"/>
      <c r="P20" s="143"/>
      <c r="Q20" s="143"/>
      <c r="R20" s="120"/>
      <c r="S20" s="143"/>
      <c r="T20" s="143"/>
      <c r="U20" s="143"/>
      <c r="V20" s="143"/>
      <c r="W20" s="120"/>
      <c r="X20" s="152">
        <v>10</v>
      </c>
      <c r="Y20" s="152"/>
      <c r="Z20" s="152">
        <v>18</v>
      </c>
      <c r="AA20" s="152"/>
      <c r="AB20" s="120">
        <v>3</v>
      </c>
      <c r="AC20" s="152">
        <v>10</v>
      </c>
      <c r="AD20" s="152"/>
      <c r="AE20" s="152">
        <v>18</v>
      </c>
      <c r="AF20" s="152"/>
      <c r="AG20" s="123">
        <v>3</v>
      </c>
      <c r="AH20" s="145"/>
      <c r="AI20" s="145"/>
      <c r="AJ20" s="145"/>
      <c r="AK20" s="145"/>
      <c r="AL20" s="123"/>
      <c r="AM20" s="173">
        <f t="shared" si="8"/>
        <v>56</v>
      </c>
      <c r="AN20" s="212">
        <f t="shared" ref="AN20" si="10">D20+I20+N20+S20+X20+AC20+AH20</f>
        <v>20</v>
      </c>
      <c r="AO20" s="212">
        <f t="shared" ref="AO20" si="11">E20+J20+O20+T20+Y20+AD20+AI20</f>
        <v>0</v>
      </c>
      <c r="AP20" s="212">
        <f t="shared" ref="AP20" si="12">F20+K20+P20+U20+Z20+AE20+AJ20</f>
        <v>36</v>
      </c>
      <c r="AQ20" s="218">
        <f t="shared" ref="AQ20" si="13">G20+L20+Q20+V20+AA20+AF20+AK20</f>
        <v>0</v>
      </c>
      <c r="AR20" s="213">
        <f t="shared" ref="AR20" si="14">H20+M20+R20+W20+AB20+AG20+AL20</f>
        <v>6</v>
      </c>
      <c r="AS20" s="2"/>
      <c r="AT20" s="2"/>
      <c r="AU20" s="2"/>
      <c r="AV20" s="2"/>
    </row>
    <row r="21" spans="1:48" s="24" customFormat="1" ht="21.95" customHeight="1">
      <c r="A21" s="154">
        <v>7</v>
      </c>
      <c r="B21" s="155" t="s">
        <v>133</v>
      </c>
      <c r="C21" s="157" t="s">
        <v>69</v>
      </c>
      <c r="D21" s="142"/>
      <c r="E21" s="142"/>
      <c r="F21" s="142"/>
      <c r="G21" s="142"/>
      <c r="H21" s="120"/>
      <c r="I21" s="142"/>
      <c r="J21" s="142"/>
      <c r="K21" s="142"/>
      <c r="L21" s="142"/>
      <c r="M21" s="120"/>
      <c r="N21" s="143"/>
      <c r="O21" s="143"/>
      <c r="P21" s="143"/>
      <c r="Q21" s="143"/>
      <c r="R21" s="120"/>
      <c r="S21" s="143"/>
      <c r="T21" s="143"/>
      <c r="U21" s="143"/>
      <c r="V21" s="143"/>
      <c r="W21" s="120"/>
      <c r="X21" s="144"/>
      <c r="Y21" s="144"/>
      <c r="Z21" s="144"/>
      <c r="AA21" s="144"/>
      <c r="AB21" s="120"/>
      <c r="AC21" s="152">
        <v>10</v>
      </c>
      <c r="AD21" s="152"/>
      <c r="AE21" s="152">
        <v>18</v>
      </c>
      <c r="AF21" s="152">
        <v>10</v>
      </c>
      <c r="AG21" s="123">
        <v>4</v>
      </c>
      <c r="AH21" s="145"/>
      <c r="AI21" s="145"/>
      <c r="AJ21" s="145"/>
      <c r="AK21" s="145"/>
      <c r="AL21" s="123"/>
      <c r="AM21" s="173">
        <f t="shared" si="8"/>
        <v>38</v>
      </c>
      <c r="AN21" s="212">
        <f t="shared" si="9"/>
        <v>10</v>
      </c>
      <c r="AO21" s="212">
        <f t="shared" si="9"/>
        <v>0</v>
      </c>
      <c r="AP21" s="212">
        <f t="shared" si="9"/>
        <v>18</v>
      </c>
      <c r="AQ21" s="218">
        <f t="shared" si="9"/>
        <v>10</v>
      </c>
      <c r="AR21" s="213">
        <f t="shared" si="9"/>
        <v>4</v>
      </c>
      <c r="AS21" s="2"/>
      <c r="AT21" s="2"/>
      <c r="AU21" s="2"/>
      <c r="AV21" s="2"/>
    </row>
    <row r="22" spans="1:48" s="24" customFormat="1" ht="21.95" customHeight="1">
      <c r="A22" s="154">
        <v>8</v>
      </c>
      <c r="B22" s="155" t="s">
        <v>134</v>
      </c>
      <c r="C22" s="157" t="s">
        <v>69</v>
      </c>
      <c r="D22" s="142"/>
      <c r="E22" s="142"/>
      <c r="F22" s="142"/>
      <c r="G22" s="142"/>
      <c r="H22" s="120"/>
      <c r="I22" s="142"/>
      <c r="J22" s="142"/>
      <c r="K22" s="142"/>
      <c r="L22" s="142"/>
      <c r="M22" s="120"/>
      <c r="N22" s="143"/>
      <c r="O22" s="143"/>
      <c r="P22" s="143"/>
      <c r="Q22" s="143"/>
      <c r="R22" s="120"/>
      <c r="S22" s="143"/>
      <c r="T22" s="143"/>
      <c r="U22" s="143"/>
      <c r="V22" s="143"/>
      <c r="W22" s="120"/>
      <c r="X22" s="144"/>
      <c r="Y22" s="144"/>
      <c r="Z22" s="144"/>
      <c r="AA22" s="144"/>
      <c r="AB22" s="120"/>
      <c r="AC22" s="152">
        <v>10</v>
      </c>
      <c r="AD22" s="152"/>
      <c r="AE22" s="152">
        <v>18</v>
      </c>
      <c r="AF22" s="152">
        <v>10</v>
      </c>
      <c r="AG22" s="123">
        <v>4</v>
      </c>
      <c r="AH22" s="145"/>
      <c r="AI22" s="145"/>
      <c r="AJ22" s="145"/>
      <c r="AK22" s="145"/>
      <c r="AL22" s="123"/>
      <c r="AM22" s="173">
        <f t="shared" si="8"/>
        <v>38</v>
      </c>
      <c r="AN22" s="212">
        <f t="shared" ref="AN22:AR24" si="15">D22+I22+N22+S22+X22+AC22+AH22</f>
        <v>10</v>
      </c>
      <c r="AO22" s="212">
        <f t="shared" si="15"/>
        <v>0</v>
      </c>
      <c r="AP22" s="212">
        <f t="shared" si="15"/>
        <v>18</v>
      </c>
      <c r="AQ22" s="218">
        <f t="shared" si="15"/>
        <v>10</v>
      </c>
      <c r="AR22" s="213">
        <f t="shared" si="15"/>
        <v>4</v>
      </c>
      <c r="AS22" s="2"/>
      <c r="AT22" s="2"/>
      <c r="AU22" s="2"/>
      <c r="AV22" s="2"/>
    </row>
    <row r="23" spans="1:48" s="24" customFormat="1" ht="21.95" customHeight="1">
      <c r="A23" s="154">
        <v>9</v>
      </c>
      <c r="B23" s="155" t="s">
        <v>135</v>
      </c>
      <c r="C23" s="164" t="s">
        <v>69</v>
      </c>
      <c r="D23" s="119"/>
      <c r="E23" s="119"/>
      <c r="F23" s="119"/>
      <c r="G23" s="119"/>
      <c r="H23" s="120"/>
      <c r="I23" s="119"/>
      <c r="J23" s="119"/>
      <c r="K23" s="119"/>
      <c r="L23" s="119"/>
      <c r="M23" s="120"/>
      <c r="N23" s="121"/>
      <c r="O23" s="121"/>
      <c r="P23" s="121"/>
      <c r="Q23" s="121"/>
      <c r="R23" s="120"/>
      <c r="S23" s="121"/>
      <c r="T23" s="121"/>
      <c r="U23" s="121"/>
      <c r="V23" s="121"/>
      <c r="W23" s="120"/>
      <c r="X23" s="122"/>
      <c r="Y23" s="122"/>
      <c r="Z23" s="122"/>
      <c r="AA23" s="122"/>
      <c r="AB23" s="120"/>
      <c r="AC23" s="152">
        <v>10</v>
      </c>
      <c r="AD23" s="152"/>
      <c r="AE23" s="152">
        <v>18</v>
      </c>
      <c r="AF23" s="152"/>
      <c r="AG23" s="123">
        <v>3</v>
      </c>
      <c r="AH23" s="124"/>
      <c r="AI23" s="124"/>
      <c r="AJ23" s="124"/>
      <c r="AK23" s="124"/>
      <c r="AL23" s="123"/>
      <c r="AM23" s="173">
        <f t="shared" si="8"/>
        <v>28</v>
      </c>
      <c r="AN23" s="212">
        <f t="shared" si="15"/>
        <v>10</v>
      </c>
      <c r="AO23" s="212">
        <f t="shared" si="15"/>
        <v>0</v>
      </c>
      <c r="AP23" s="212">
        <f t="shared" si="15"/>
        <v>18</v>
      </c>
      <c r="AQ23" s="218">
        <f t="shared" si="15"/>
        <v>0</v>
      </c>
      <c r="AR23" s="213">
        <f t="shared" si="15"/>
        <v>3</v>
      </c>
      <c r="AS23" s="2"/>
      <c r="AT23" s="2"/>
      <c r="AU23" s="2"/>
      <c r="AV23" s="2"/>
    </row>
    <row r="24" spans="1:48" s="24" customFormat="1" ht="21.95" customHeight="1">
      <c r="A24" s="154">
        <v>10</v>
      </c>
      <c r="B24" s="155" t="s">
        <v>136</v>
      </c>
      <c r="C24" s="166" t="s">
        <v>100</v>
      </c>
      <c r="D24" s="119"/>
      <c r="E24" s="119"/>
      <c r="F24" s="119"/>
      <c r="G24" s="119"/>
      <c r="H24" s="120"/>
      <c r="I24" s="119"/>
      <c r="J24" s="119"/>
      <c r="K24" s="119"/>
      <c r="L24" s="119"/>
      <c r="M24" s="120"/>
      <c r="N24" s="121"/>
      <c r="O24" s="121"/>
      <c r="P24" s="121"/>
      <c r="Q24" s="121"/>
      <c r="R24" s="120"/>
      <c r="S24" s="121"/>
      <c r="T24" s="121"/>
      <c r="U24" s="121"/>
      <c r="V24" s="121"/>
      <c r="W24" s="120"/>
      <c r="X24" s="122"/>
      <c r="Y24" s="122"/>
      <c r="Z24" s="122"/>
      <c r="AA24" s="122"/>
      <c r="AB24" s="120"/>
      <c r="AC24" s="152">
        <v>10</v>
      </c>
      <c r="AD24" s="152"/>
      <c r="AE24" s="152">
        <v>18</v>
      </c>
      <c r="AF24" s="152">
        <v>10</v>
      </c>
      <c r="AG24" s="123">
        <v>4</v>
      </c>
      <c r="AH24" s="170">
        <v>10</v>
      </c>
      <c r="AI24" s="170"/>
      <c r="AJ24" s="170">
        <v>18</v>
      </c>
      <c r="AK24" s="170">
        <v>10</v>
      </c>
      <c r="AL24" s="123">
        <v>4</v>
      </c>
      <c r="AM24" s="173">
        <f t="shared" si="8"/>
        <v>76</v>
      </c>
      <c r="AN24" s="212">
        <f t="shared" si="15"/>
        <v>20</v>
      </c>
      <c r="AO24" s="212">
        <f t="shared" si="15"/>
        <v>0</v>
      </c>
      <c r="AP24" s="212">
        <f t="shared" si="15"/>
        <v>36</v>
      </c>
      <c r="AQ24" s="218">
        <f t="shared" si="15"/>
        <v>20</v>
      </c>
      <c r="AR24" s="213">
        <f t="shared" si="15"/>
        <v>8</v>
      </c>
      <c r="AS24" s="2"/>
      <c r="AT24" s="2"/>
      <c r="AU24" s="2"/>
      <c r="AV24" s="2"/>
    </row>
    <row r="25" spans="1:48" s="24" customFormat="1" ht="21.95" customHeight="1">
      <c r="A25" s="154">
        <v>11</v>
      </c>
      <c r="B25" s="160" t="s">
        <v>137</v>
      </c>
      <c r="C25" s="164" t="s">
        <v>102</v>
      </c>
      <c r="D25" s="142"/>
      <c r="E25" s="142"/>
      <c r="F25" s="142"/>
      <c r="G25" s="142"/>
      <c r="H25" s="120"/>
      <c r="I25" s="142"/>
      <c r="J25" s="142"/>
      <c r="K25" s="142"/>
      <c r="L25" s="142"/>
      <c r="M25" s="120"/>
      <c r="N25" s="143"/>
      <c r="O25" s="143"/>
      <c r="P25" s="143"/>
      <c r="Q25" s="143"/>
      <c r="R25" s="120"/>
      <c r="S25" s="143"/>
      <c r="T25" s="143"/>
      <c r="U25" s="143"/>
      <c r="V25" s="143"/>
      <c r="W25" s="120"/>
      <c r="X25" s="144"/>
      <c r="Y25" s="144"/>
      <c r="Z25" s="144"/>
      <c r="AA25" s="144"/>
      <c r="AB25" s="120"/>
      <c r="AC25" s="144"/>
      <c r="AD25" s="144"/>
      <c r="AE25" s="144"/>
      <c r="AF25" s="144"/>
      <c r="AG25" s="123"/>
      <c r="AH25" s="170">
        <v>10</v>
      </c>
      <c r="AI25" s="170"/>
      <c r="AJ25" s="170">
        <v>18</v>
      </c>
      <c r="AK25" s="170"/>
      <c r="AL25" s="123">
        <v>3</v>
      </c>
      <c r="AM25" s="173">
        <f t="shared" ref="AM25:AM29" si="16">AN25+AO25+AP25+AQ25</f>
        <v>28</v>
      </c>
      <c r="AN25" s="212">
        <f t="shared" si="1"/>
        <v>10</v>
      </c>
      <c r="AO25" s="212">
        <f t="shared" si="2"/>
        <v>0</v>
      </c>
      <c r="AP25" s="212">
        <f t="shared" si="3"/>
        <v>18</v>
      </c>
      <c r="AQ25" s="218">
        <f t="shared" si="4"/>
        <v>0</v>
      </c>
      <c r="AR25" s="213">
        <f t="shared" si="5"/>
        <v>3</v>
      </c>
      <c r="AS25" s="2"/>
      <c r="AT25" s="2"/>
      <c r="AU25" s="2"/>
      <c r="AV25" s="2"/>
    </row>
    <row r="26" spans="1:48" s="24" customFormat="1" ht="21.95" customHeight="1">
      <c r="A26" s="154">
        <v>12</v>
      </c>
      <c r="B26" s="167" t="s">
        <v>138</v>
      </c>
      <c r="C26" s="164" t="s">
        <v>102</v>
      </c>
      <c r="D26" s="119"/>
      <c r="E26" s="119"/>
      <c r="F26" s="119"/>
      <c r="G26" s="119"/>
      <c r="H26" s="120"/>
      <c r="I26" s="119"/>
      <c r="J26" s="119"/>
      <c r="K26" s="119"/>
      <c r="L26" s="119"/>
      <c r="M26" s="120"/>
      <c r="N26" s="121"/>
      <c r="O26" s="121"/>
      <c r="P26" s="121"/>
      <c r="Q26" s="121"/>
      <c r="R26" s="120"/>
      <c r="S26" s="121"/>
      <c r="T26" s="121"/>
      <c r="U26" s="121"/>
      <c r="V26" s="121"/>
      <c r="W26" s="120"/>
      <c r="X26" s="122"/>
      <c r="Y26" s="122"/>
      <c r="Z26" s="122"/>
      <c r="AA26" s="122"/>
      <c r="AB26" s="120"/>
      <c r="AC26" s="122"/>
      <c r="AD26" s="122"/>
      <c r="AE26" s="122"/>
      <c r="AF26" s="122"/>
      <c r="AG26" s="123"/>
      <c r="AH26" s="170">
        <v>10</v>
      </c>
      <c r="AI26" s="170"/>
      <c r="AJ26" s="170">
        <v>18</v>
      </c>
      <c r="AK26" s="170">
        <v>10</v>
      </c>
      <c r="AL26" s="123">
        <v>4</v>
      </c>
      <c r="AM26" s="173">
        <f>AN26+AO26+AP26+AQ26</f>
        <v>38</v>
      </c>
      <c r="AN26" s="212">
        <f t="shared" ref="AN26:AR28" si="17">D26+I26+N26+S26+X26+AC26+AH26</f>
        <v>10</v>
      </c>
      <c r="AO26" s="212">
        <f t="shared" si="17"/>
        <v>0</v>
      </c>
      <c r="AP26" s="212">
        <f t="shared" si="17"/>
        <v>18</v>
      </c>
      <c r="AQ26" s="218">
        <f t="shared" si="17"/>
        <v>10</v>
      </c>
      <c r="AR26" s="213">
        <f t="shared" si="17"/>
        <v>4</v>
      </c>
      <c r="AS26" s="2"/>
      <c r="AT26" s="2"/>
      <c r="AU26" s="2"/>
      <c r="AV26" s="2"/>
    </row>
    <row r="27" spans="1:48" s="24" customFormat="1" ht="21.95" customHeight="1">
      <c r="A27" s="154">
        <v>13</v>
      </c>
      <c r="B27" s="155" t="s">
        <v>139</v>
      </c>
      <c r="C27" s="164" t="s">
        <v>105</v>
      </c>
      <c r="D27" s="119"/>
      <c r="E27" s="119"/>
      <c r="F27" s="119"/>
      <c r="G27" s="119"/>
      <c r="H27" s="120"/>
      <c r="I27" s="119"/>
      <c r="J27" s="119"/>
      <c r="K27" s="119"/>
      <c r="L27" s="119"/>
      <c r="M27" s="120"/>
      <c r="N27" s="121"/>
      <c r="O27" s="121"/>
      <c r="P27" s="121"/>
      <c r="Q27" s="121"/>
      <c r="R27" s="120"/>
      <c r="S27" s="121"/>
      <c r="T27" s="121"/>
      <c r="U27" s="121"/>
      <c r="V27" s="121"/>
      <c r="W27" s="120"/>
      <c r="X27" s="122"/>
      <c r="Y27" s="122"/>
      <c r="Z27" s="122"/>
      <c r="AA27" s="122"/>
      <c r="AB27" s="120"/>
      <c r="AC27" s="122"/>
      <c r="AD27" s="122"/>
      <c r="AE27" s="122"/>
      <c r="AF27" s="122"/>
      <c r="AG27" s="123"/>
      <c r="AH27" s="170">
        <v>10</v>
      </c>
      <c r="AI27" s="170"/>
      <c r="AJ27" s="170">
        <v>18</v>
      </c>
      <c r="AK27" s="170">
        <v>10</v>
      </c>
      <c r="AL27" s="123">
        <v>4</v>
      </c>
      <c r="AM27" s="173">
        <f>AN27+AO27+AP27+AQ27</f>
        <v>38</v>
      </c>
      <c r="AN27" s="212">
        <f>D27+I27+N27+S27+X27+AC27+AH27</f>
        <v>10</v>
      </c>
      <c r="AO27" s="212">
        <f>E27+J27+O27+T27+Y27+AD27+AI27</f>
        <v>0</v>
      </c>
      <c r="AP27" s="212">
        <f>F27+K27+P27+U27+Z27+AE27+AJ27</f>
        <v>18</v>
      </c>
      <c r="AQ27" s="218">
        <f>G27+L27+Q27+V27+AA27+AF27+AK27</f>
        <v>10</v>
      </c>
      <c r="AR27" s="213">
        <f>H27+M27+R27+W27+AB27+AG27+AL27</f>
        <v>4</v>
      </c>
      <c r="AS27" s="2"/>
      <c r="AT27" s="2"/>
      <c r="AU27" s="2"/>
      <c r="AV27" s="2"/>
    </row>
    <row r="28" spans="1:48" s="24" customFormat="1" ht="21.95" customHeight="1">
      <c r="A28" s="154">
        <v>14</v>
      </c>
      <c r="B28" s="155" t="s">
        <v>140</v>
      </c>
      <c r="C28" s="164" t="s">
        <v>102</v>
      </c>
      <c r="D28" s="119"/>
      <c r="E28" s="119"/>
      <c r="F28" s="119"/>
      <c r="G28" s="119"/>
      <c r="H28" s="120"/>
      <c r="I28" s="119"/>
      <c r="J28" s="119"/>
      <c r="K28" s="119"/>
      <c r="L28" s="119"/>
      <c r="M28" s="120"/>
      <c r="N28" s="121"/>
      <c r="O28" s="121"/>
      <c r="P28" s="121"/>
      <c r="Q28" s="121"/>
      <c r="R28" s="120"/>
      <c r="S28" s="121"/>
      <c r="T28" s="121"/>
      <c r="U28" s="121"/>
      <c r="V28" s="121"/>
      <c r="W28" s="120"/>
      <c r="X28" s="122"/>
      <c r="Y28" s="122"/>
      <c r="Z28" s="122"/>
      <c r="AA28" s="122"/>
      <c r="AB28" s="120"/>
      <c r="AC28" s="122"/>
      <c r="AD28" s="122"/>
      <c r="AE28" s="122"/>
      <c r="AF28" s="122"/>
      <c r="AG28" s="123"/>
      <c r="AH28" s="170">
        <v>10</v>
      </c>
      <c r="AI28" s="170"/>
      <c r="AJ28" s="170">
        <v>18</v>
      </c>
      <c r="AK28" s="170"/>
      <c r="AL28" s="123">
        <v>3</v>
      </c>
      <c r="AM28" s="173">
        <f>AN28+AO28+AP28+AQ28</f>
        <v>28</v>
      </c>
      <c r="AN28" s="212">
        <f t="shared" si="17"/>
        <v>10</v>
      </c>
      <c r="AO28" s="212">
        <f t="shared" si="17"/>
        <v>0</v>
      </c>
      <c r="AP28" s="212">
        <f t="shared" si="17"/>
        <v>18</v>
      </c>
      <c r="AQ28" s="218">
        <f t="shared" si="17"/>
        <v>0</v>
      </c>
      <c r="AR28" s="213">
        <f t="shared" si="17"/>
        <v>3</v>
      </c>
      <c r="AS28" s="2"/>
      <c r="AT28" s="2"/>
      <c r="AU28" s="2"/>
      <c r="AV28" s="2"/>
    </row>
    <row r="29" spans="1:48" s="24" customFormat="1" ht="21.95" customHeight="1">
      <c r="A29" s="154">
        <v>15</v>
      </c>
      <c r="B29" s="155" t="s">
        <v>141</v>
      </c>
      <c r="C29" s="164" t="s">
        <v>102</v>
      </c>
      <c r="D29" s="119"/>
      <c r="E29" s="119"/>
      <c r="F29" s="119"/>
      <c r="G29" s="119"/>
      <c r="H29" s="120"/>
      <c r="I29" s="119"/>
      <c r="J29" s="119"/>
      <c r="K29" s="119"/>
      <c r="L29" s="119"/>
      <c r="M29" s="120"/>
      <c r="N29" s="121"/>
      <c r="O29" s="121"/>
      <c r="P29" s="121"/>
      <c r="Q29" s="121"/>
      <c r="R29" s="120"/>
      <c r="S29" s="121"/>
      <c r="T29" s="121"/>
      <c r="U29" s="121"/>
      <c r="V29" s="121"/>
      <c r="W29" s="120"/>
      <c r="X29" s="122"/>
      <c r="Y29" s="122"/>
      <c r="Z29" s="122"/>
      <c r="AA29" s="122"/>
      <c r="AB29" s="120"/>
      <c r="AC29" s="122"/>
      <c r="AD29" s="122"/>
      <c r="AE29" s="122"/>
      <c r="AF29" s="122"/>
      <c r="AG29" s="123"/>
      <c r="AH29" s="170">
        <v>10</v>
      </c>
      <c r="AI29" s="170"/>
      <c r="AJ29" s="170">
        <v>18</v>
      </c>
      <c r="AK29" s="170">
        <v>10</v>
      </c>
      <c r="AL29" s="123">
        <v>4</v>
      </c>
      <c r="AM29" s="173">
        <f t="shared" si="16"/>
        <v>38</v>
      </c>
      <c r="AN29" s="212">
        <f t="shared" si="1"/>
        <v>10</v>
      </c>
      <c r="AO29" s="212">
        <f t="shared" si="2"/>
        <v>0</v>
      </c>
      <c r="AP29" s="212">
        <f t="shared" si="3"/>
        <v>18</v>
      </c>
      <c r="AQ29" s="218">
        <f t="shared" si="4"/>
        <v>10</v>
      </c>
      <c r="AR29" s="213">
        <f t="shared" si="5"/>
        <v>4</v>
      </c>
      <c r="AS29" s="2"/>
      <c r="AT29" s="2"/>
      <c r="AU29" s="2"/>
      <c r="AV29" s="2"/>
    </row>
    <row r="30" spans="1:48" s="26" customFormat="1" ht="22.5" customHeight="1">
      <c r="A30" s="277" t="s">
        <v>108</v>
      </c>
      <c r="B30" s="277"/>
      <c r="C30" s="277"/>
      <c r="D30" s="216">
        <f t="shared" ref="D30:M30" si="18">SUM(D16:D26)</f>
        <v>0</v>
      </c>
      <c r="E30" s="216">
        <f t="shared" si="18"/>
        <v>0</v>
      </c>
      <c r="F30" s="216">
        <f t="shared" si="18"/>
        <v>0</v>
      </c>
      <c r="G30" s="216">
        <f t="shared" si="18"/>
        <v>0</v>
      </c>
      <c r="H30" s="203">
        <f t="shared" si="18"/>
        <v>0</v>
      </c>
      <c r="I30" s="216">
        <f t="shared" si="18"/>
        <v>0</v>
      </c>
      <c r="J30" s="216">
        <f t="shared" si="18"/>
        <v>0</v>
      </c>
      <c r="K30" s="216">
        <f t="shared" si="18"/>
        <v>0</v>
      </c>
      <c r="L30" s="216">
        <f t="shared" si="18"/>
        <v>0</v>
      </c>
      <c r="M30" s="203">
        <f t="shared" si="18"/>
        <v>0</v>
      </c>
      <c r="N30" s="206">
        <f>SUM(N16:N29)</f>
        <v>0</v>
      </c>
      <c r="O30" s="206">
        <f>SUM(O16:O29)</f>
        <v>0</v>
      </c>
      <c r="P30" s="206">
        <f>SUM(P16:P29)</f>
        <v>0</v>
      </c>
      <c r="Q30" s="206">
        <f>SUM(Q16:Q29)</f>
        <v>0</v>
      </c>
      <c r="R30" s="203">
        <f>SUM(R16:R26)</f>
        <v>0</v>
      </c>
      <c r="S30" s="206">
        <f>SUM(S16:S29)</f>
        <v>0</v>
      </c>
      <c r="T30" s="206">
        <f>SUM(T16:T29)</f>
        <v>0</v>
      </c>
      <c r="U30" s="206">
        <f>SUM(U16:U29)</f>
        <v>0</v>
      </c>
      <c r="V30" s="206">
        <f>SUM(V16:V29)</f>
        <v>0</v>
      </c>
      <c r="W30" s="203">
        <f>SUM(W16:W26)</f>
        <v>0</v>
      </c>
      <c r="X30" s="204">
        <f>SUM(X15:X29)</f>
        <v>60</v>
      </c>
      <c r="Y30" s="204">
        <f t="shared" ref="Y30:AR30" si="19">SUM(Y15:Y29)</f>
        <v>0</v>
      </c>
      <c r="Z30" s="204">
        <f t="shared" si="19"/>
        <v>108</v>
      </c>
      <c r="AA30" s="204">
        <f t="shared" si="19"/>
        <v>30</v>
      </c>
      <c r="AB30" s="203">
        <f t="shared" si="19"/>
        <v>21</v>
      </c>
      <c r="AC30" s="204">
        <f t="shared" si="19"/>
        <v>60</v>
      </c>
      <c r="AD30" s="204">
        <f t="shared" si="19"/>
        <v>0</v>
      </c>
      <c r="AE30" s="204">
        <f t="shared" si="19"/>
        <v>108</v>
      </c>
      <c r="AF30" s="204">
        <f t="shared" si="19"/>
        <v>40</v>
      </c>
      <c r="AG30" s="203">
        <f t="shared" si="19"/>
        <v>22</v>
      </c>
      <c r="AH30" s="207">
        <f t="shared" si="19"/>
        <v>60</v>
      </c>
      <c r="AI30" s="207">
        <f t="shared" si="19"/>
        <v>0</v>
      </c>
      <c r="AJ30" s="207">
        <f t="shared" si="19"/>
        <v>108</v>
      </c>
      <c r="AK30" s="207">
        <f t="shared" si="19"/>
        <v>40</v>
      </c>
      <c r="AL30" s="203">
        <f t="shared" si="19"/>
        <v>22</v>
      </c>
      <c r="AM30" s="217">
        <f t="shared" si="19"/>
        <v>614</v>
      </c>
      <c r="AN30" s="212">
        <f t="shared" si="19"/>
        <v>180</v>
      </c>
      <c r="AO30" s="212">
        <f t="shared" si="19"/>
        <v>0</v>
      </c>
      <c r="AP30" s="212">
        <f t="shared" si="19"/>
        <v>324</v>
      </c>
      <c r="AQ30" s="212">
        <f t="shared" si="19"/>
        <v>110</v>
      </c>
      <c r="AR30" s="213">
        <f t="shared" si="19"/>
        <v>65</v>
      </c>
      <c r="AS30" s="2"/>
      <c r="AT30" s="2"/>
      <c r="AU30" s="2"/>
      <c r="AV30" s="2"/>
    </row>
    <row r="31" spans="1:48" ht="11.25" customHeight="1">
      <c r="A31" s="24"/>
      <c r="B31" s="24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28"/>
      <c r="O31" s="28"/>
      <c r="P31" s="28"/>
      <c r="Q31" s="28"/>
      <c r="R31" s="28"/>
      <c r="S31" s="28"/>
      <c r="T31" s="28"/>
      <c r="U31" s="28"/>
      <c r="V31" s="28"/>
      <c r="W31" s="30"/>
      <c r="X31" s="28"/>
      <c r="Y31" s="28"/>
      <c r="Z31" s="28"/>
      <c r="AA31" s="28"/>
      <c r="AB31" s="28"/>
      <c r="AC31" s="28"/>
      <c r="AD31" s="28"/>
      <c r="AE31" s="28"/>
      <c r="AF31" s="28"/>
      <c r="AG31" s="30"/>
      <c r="AH31" s="31"/>
      <c r="AI31" s="31"/>
      <c r="AJ31" s="31"/>
      <c r="AK31" s="31"/>
      <c r="AL31" s="30"/>
      <c r="AM31" s="32"/>
      <c r="AN31" s="32"/>
      <c r="AO31" s="32"/>
      <c r="AP31" s="32"/>
      <c r="AQ31" s="32"/>
      <c r="AR31" s="33"/>
    </row>
    <row r="34" spans="2:3">
      <c r="B34" s="159"/>
    </row>
    <row r="35" spans="2:3">
      <c r="C35" s="162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AG16:AG18 AL16:AL29 AG20:AG29">
    <cfRule type="cellIs" dxfId="1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87B118C3D11E429166168FB9314E72" ma:contentTypeVersion="3" ma:contentTypeDescription="Utwórz nowy dokument." ma:contentTypeScope="" ma:versionID="11d1036dcc79f402e601dae5c0a696d5">
  <xsd:schema xmlns:xsd="http://www.w3.org/2001/XMLSchema" xmlns:xs="http://www.w3.org/2001/XMLSchema" xmlns:p="http://schemas.microsoft.com/office/2006/metadata/properties" xmlns:ns2="fb5db7d3-7730-4914-bf23-f04c63655bf3" targetNamespace="http://schemas.microsoft.com/office/2006/metadata/properties" ma:root="true" ma:fieldsID="ab33e1aa94c272cbef43aaba36f173d5" ns2:_="">
    <xsd:import namespace="fb5db7d3-7730-4914-bf23-f04c63655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db7d3-7730-4914-bf23-f04c63655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7B068F-B4E4-4A57-94AC-BA5900128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db7d3-7730-4914-bf23-f04c63655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19104-6359-4464-8760-A4F9B319E6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Główny</vt:lpstr>
      <vt:lpstr>C1 - NTPiSK</vt:lpstr>
      <vt:lpstr>C2 - PiESK</vt:lpstr>
      <vt:lpstr>C3 - SI</vt:lpstr>
      <vt:lpstr>C4 - TA</vt:lpstr>
      <vt:lpstr>'C1 - NTPiSK'!Obszar_wydruku</vt:lpstr>
      <vt:lpstr>'C2 - PiESK'!Obszar_wydruku</vt:lpstr>
      <vt:lpstr>'C4 - TA'!Obszar_wydruku</vt:lpstr>
      <vt:lpstr>Główny!Obszar_wydruku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2025-09-29T09:56:59Z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0x010100BD87B118C3D11E429166168FB9314E72</vt:lpwstr>
  </property>
</Properties>
</file>