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5\42-25 US program studiów na kierunku Informatyka II stopień\"/>
    </mc:Choice>
  </mc:AlternateContent>
  <xr:revisionPtr revIDLastSave="0" documentId="13_ncr:1_{E96BF558-56C5-440D-8BF7-AA4F36739BF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Informatyka ST" sheetId="1" r:id="rId1"/>
  </sheets>
  <definedNames>
    <definedName name="_xlnm.Print_Area" localSheetId="0">'Plan Informatyka ST'!$A$1:$X$61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8" i="1" l="1"/>
  <c r="X51" i="1"/>
  <c r="W51" i="1"/>
  <c r="V51" i="1"/>
  <c r="U51" i="1"/>
  <c r="T51" i="1"/>
  <c r="S51" i="1"/>
  <c r="X43" i="1"/>
  <c r="W43" i="1"/>
  <c r="V43" i="1"/>
  <c r="U43" i="1"/>
  <c r="T43" i="1"/>
  <c r="S43" i="1"/>
  <c r="X35" i="1"/>
  <c r="W35" i="1"/>
  <c r="V35" i="1"/>
  <c r="U35" i="1"/>
  <c r="T35" i="1"/>
  <c r="S35" i="1"/>
  <c r="T27" i="1"/>
  <c r="U27" i="1"/>
  <c r="V27" i="1"/>
  <c r="W27" i="1"/>
  <c r="X27" i="1"/>
  <c r="X55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X52" i="1"/>
  <c r="W52" i="1"/>
  <c r="V52" i="1"/>
  <c r="U52" i="1"/>
  <c r="T52" i="1"/>
  <c r="S52" i="1"/>
  <c r="X49" i="1"/>
  <c r="W49" i="1"/>
  <c r="V49" i="1"/>
  <c r="U49" i="1"/>
  <c r="T49" i="1"/>
  <c r="X50" i="1"/>
  <c r="W50" i="1"/>
  <c r="V50" i="1"/>
  <c r="U50" i="1"/>
  <c r="T50" i="1"/>
  <c r="T34" i="1"/>
  <c r="U34" i="1"/>
  <c r="V34" i="1"/>
  <c r="W34" i="1"/>
  <c r="X34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26" i="1"/>
  <c r="U26" i="1"/>
  <c r="V26" i="1"/>
  <c r="W26" i="1"/>
  <c r="X26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X25" i="1"/>
  <c r="T42" i="1"/>
  <c r="U42" i="1"/>
  <c r="V42" i="1"/>
  <c r="W42" i="1"/>
  <c r="X42" i="1"/>
  <c r="T44" i="1"/>
  <c r="U44" i="1"/>
  <c r="V44" i="1"/>
  <c r="W44" i="1"/>
  <c r="X44" i="1"/>
  <c r="T46" i="1"/>
  <c r="U46" i="1"/>
  <c r="V46" i="1"/>
  <c r="W46" i="1"/>
  <c r="X46" i="1"/>
  <c r="T45" i="1"/>
  <c r="U45" i="1"/>
  <c r="V45" i="1"/>
  <c r="W45" i="1"/>
  <c r="X45" i="1"/>
  <c r="T47" i="1"/>
  <c r="U47" i="1"/>
  <c r="V47" i="1"/>
  <c r="W47" i="1"/>
  <c r="X47" i="1"/>
  <c r="T33" i="1"/>
  <c r="U33" i="1"/>
  <c r="V33" i="1"/>
  <c r="W33" i="1"/>
  <c r="X33" i="1"/>
  <c r="T25" i="1"/>
  <c r="U25" i="1"/>
  <c r="V25" i="1"/>
  <c r="W25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R59" i="1"/>
  <c r="M59" i="1"/>
  <c r="H59" i="1"/>
  <c r="S27" i="1" l="1"/>
  <c r="T48" i="1"/>
  <c r="U48" i="1"/>
  <c r="V48" i="1"/>
  <c r="W48" i="1"/>
  <c r="X48" i="1"/>
  <c r="S55" i="1"/>
  <c r="X24" i="1"/>
  <c r="S54" i="1"/>
  <c r="S49" i="1"/>
  <c r="S53" i="1"/>
  <c r="S50" i="1"/>
  <c r="X32" i="1"/>
  <c r="S44" i="1"/>
  <c r="W32" i="1"/>
  <c r="V32" i="1"/>
  <c r="U32" i="1"/>
  <c r="T32" i="1"/>
  <c r="S45" i="1"/>
  <c r="S25" i="1"/>
  <c r="V19" i="1"/>
  <c r="T19" i="1"/>
  <c r="S48" i="1" l="1"/>
  <c r="S23" i="1"/>
  <c r="S22" i="1"/>
  <c r="S21" i="1" l="1"/>
  <c r="S20" i="1"/>
  <c r="R61" i="1" l="1"/>
  <c r="M61" i="1"/>
  <c r="Q59" i="1"/>
  <c r="P59" i="1"/>
  <c r="O59" i="1"/>
  <c r="N59" i="1"/>
  <c r="L59" i="1"/>
  <c r="K59" i="1"/>
  <c r="J59" i="1"/>
  <c r="I59" i="1"/>
  <c r="E59" i="1"/>
  <c r="F59" i="1"/>
  <c r="G59" i="1"/>
  <c r="D59" i="1"/>
  <c r="X41" i="1"/>
  <c r="W41" i="1"/>
  <c r="V41" i="1"/>
  <c r="U41" i="1"/>
  <c r="T41" i="1"/>
  <c r="S41" i="1" s="1"/>
  <c r="U58" i="1"/>
  <c r="W58" i="1"/>
  <c r="X57" i="1"/>
  <c r="W57" i="1"/>
  <c r="V57" i="1"/>
  <c r="V56" i="1" s="1"/>
  <c r="U57" i="1"/>
  <c r="T57" i="1"/>
  <c r="T56" i="1" s="1"/>
  <c r="X19" i="1"/>
  <c r="W19" i="1"/>
  <c r="U19" i="1"/>
  <c r="X14" i="1"/>
  <c r="U14" i="1"/>
  <c r="V14" i="1"/>
  <c r="W14" i="1"/>
  <c r="T14" i="1"/>
  <c r="S19" i="1" l="1"/>
  <c r="T24" i="1"/>
  <c r="S47" i="1"/>
  <c r="S28" i="1"/>
  <c r="S30" i="1"/>
  <c r="S29" i="1"/>
  <c r="S38" i="1"/>
  <c r="S37" i="1"/>
  <c r="U40" i="1"/>
  <c r="S46" i="1"/>
  <c r="V40" i="1"/>
  <c r="V24" i="1"/>
  <c r="W24" i="1"/>
  <c r="W56" i="1"/>
  <c r="S34" i="1"/>
  <c r="S39" i="1"/>
  <c r="S26" i="1"/>
  <c r="N60" i="1"/>
  <c r="N61" i="1" s="1"/>
  <c r="U56" i="1"/>
  <c r="S33" i="1"/>
  <c r="U24" i="1"/>
  <c r="S31" i="1"/>
  <c r="X56" i="1"/>
  <c r="I60" i="1"/>
  <c r="S60" i="1" s="1"/>
  <c r="S36" i="1"/>
  <c r="S42" i="1"/>
  <c r="T40" i="1"/>
  <c r="X40" i="1"/>
  <c r="W40" i="1"/>
  <c r="S24" i="1" l="1"/>
  <c r="S32" i="1"/>
  <c r="S40" i="1"/>
  <c r="S16" i="1"/>
  <c r="S15" i="1"/>
  <c r="S14" i="1"/>
  <c r="S17" i="1"/>
  <c r="T13" i="1" l="1"/>
  <c r="U13" i="1"/>
  <c r="V13" i="1"/>
  <c r="W13" i="1"/>
  <c r="X13" i="1"/>
  <c r="S13" i="1" l="1"/>
  <c r="S57" i="1" l="1"/>
  <c r="S56" i="1" s="1"/>
  <c r="S59" i="1" s="1"/>
  <c r="X18" i="1" l="1"/>
  <c r="X59" i="1" s="1"/>
  <c r="W18" i="1"/>
  <c r="W59" i="1" s="1"/>
  <c r="V18" i="1"/>
  <c r="V59" i="1" s="1"/>
  <c r="U18" i="1"/>
  <c r="U59" i="1" s="1"/>
  <c r="T18" i="1"/>
  <c r="T59" i="1" s="1"/>
  <c r="S18" i="1" l="1"/>
  <c r="X60" i="1" l="1"/>
  <c r="D60" i="1"/>
  <c r="D61" i="1" s="1"/>
  <c r="X61" i="1" l="1"/>
</calcChain>
</file>

<file path=xl/sharedStrings.xml><?xml version="1.0" encoding="utf-8"?>
<sst xmlns="http://schemas.openxmlformats.org/spreadsheetml/2006/main" count="124" uniqueCount="86">
  <si>
    <t xml:space="preserve">do Programu studiów na kierunku informatyka - studia drugiego stopnia o profilu praktycznym, </t>
  </si>
  <si>
    <t>obowiązuje I rok od r.a. 2025/2026</t>
  </si>
  <si>
    <t xml:space="preserve">PLAN  STUDIÓW  NIESTACJONARNYCH  II 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</si>
  <si>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</si>
  <si>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</si>
  <si>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</si>
  <si>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</si>
  <si>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</si>
  <si>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</si>
  <si>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</si>
  <si>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</si>
  <si>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</si>
  <si>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</si>
  <si>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</si>
  <si>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</si>
  <si>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</si>
  <si>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</si>
  <si>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</si>
  <si>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</si>
  <si>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</si>
  <si>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</si>
  <si>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</si>
  <si>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</si>
  <si>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</si>
  <si>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</si>
  <si>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</si>
  <si>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</si>
  <si>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</si>
  <si>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</si>
  <si>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Wprowadzenie do Lean manufacturing</t>
  </si>
  <si>
    <t>z. o. I</t>
  </si>
  <si>
    <t>B. Przedmioty kierunkowe</t>
  </si>
  <si>
    <t>Metody maszynowego uczenia w systemach analityczno-decyzyjnych</t>
  </si>
  <si>
    <t>E I</t>
  </si>
  <si>
    <t>Programowalne systemy radiowe SDR</t>
  </si>
  <si>
    <t xml:space="preserve">z. o. I </t>
  </si>
  <si>
    <t>Operacje cyberbezpieczeństwa</t>
  </si>
  <si>
    <t>z. o. I, E II</t>
  </si>
  <si>
    <t>Metody analizy danych</t>
  </si>
  <si>
    <t>z. o. II</t>
  </si>
  <si>
    <t>Narzędzia e-commerce</t>
  </si>
  <si>
    <t>z. o. III</t>
  </si>
  <si>
    <t>C. Moduł obieralny: Inżynieria oprogramowania i baz danych</t>
  </si>
  <si>
    <t>Zaawansowane systemy bazy danych i hurtownie</t>
  </si>
  <si>
    <t>E II</t>
  </si>
  <si>
    <t>Zaawansowana inżynieria oprogramowania</t>
  </si>
  <si>
    <t>z o. II</t>
  </si>
  <si>
    <t>Zapewnianie bezpieczeństwa systemów informatycznych</t>
  </si>
  <si>
    <t>Zaawansowane techniki programowania aplikacji</t>
  </si>
  <si>
    <t>z. o. II, E III</t>
  </si>
  <si>
    <t>Big Data i NoSQL</t>
  </si>
  <si>
    <t>Inteligentne, hybrydowe systemy wspomagania decyzji</t>
  </si>
  <si>
    <t>Zespołowe wytwarzanie oprogramowania</t>
  </si>
  <si>
    <t>C. Moduł obieralny: Programowanie urządzeń technicznych</t>
  </si>
  <si>
    <t>Systemy wbudowane</t>
  </si>
  <si>
    <t>Programowanie urządzeń czasu rzeczywistego</t>
  </si>
  <si>
    <t>Zapewnianie bezpieczeństwa urządzeń technicznych</t>
  </si>
  <si>
    <t>Modelowanie algorytmów sterowania</t>
  </si>
  <si>
    <t>Minikomputery klasy Raspberry Pi</t>
  </si>
  <si>
    <t>Systemy rozproszone</t>
  </si>
  <si>
    <t>Zespołowy projekt sterowania wybranym urządzeniem</t>
  </si>
  <si>
    <t>C. Moduł obieralny: Sieci komputerowe i systemy teleinformatyczne</t>
  </si>
  <si>
    <t>Serwerowe systemy operacyjne</t>
  </si>
  <si>
    <t>Praktyczna budowa sieci LAN</t>
  </si>
  <si>
    <t xml:space="preserve">Zarządzanie bezpieczeństwem w systemach siecowych </t>
  </si>
  <si>
    <t xml:space="preserve">Zaawansowany routing </t>
  </si>
  <si>
    <t>Technologie satelitarne</t>
  </si>
  <si>
    <t>Sieci komputerowe WAN i internet - administracja i zarządzanie</t>
  </si>
  <si>
    <t>Zespołowy projekt zarzadzania siecią LAN i WAN</t>
  </si>
  <si>
    <t>C. Moduł obieralny: Cyberbezpieczeństwo</t>
  </si>
  <si>
    <t>Bezpieczeństwo aplikacji webowych</t>
  </si>
  <si>
    <t>Informatyka Śledcza</t>
  </si>
  <si>
    <t>Zapewnienie bezpieczeństwa systemów informatycznych i sieci komputerowych</t>
  </si>
  <si>
    <t>Bezpieczeństwo nowoczesnych systemów operacyjnych</t>
  </si>
  <si>
    <t>Zaawansowane zagrożenia inżynierii społecznej w cyberprzestrzeni</t>
  </si>
  <si>
    <t xml:space="preserve">Algorytmy szyfrujące i deszyfrujące w systemach przetwarzania danych </t>
  </si>
  <si>
    <t xml:space="preserve">Zaawansowane bezpieczeństwo sieci i VPN </t>
  </si>
  <si>
    <t>D. Dyplomowanie i praktyka</t>
  </si>
  <si>
    <t>Seminarium magisterskie</t>
  </si>
  <si>
    <t>z.o. II, III</t>
  </si>
  <si>
    <t xml:space="preserve">Praktyka </t>
  </si>
  <si>
    <t>z. II</t>
  </si>
  <si>
    <t>RAZEM</t>
  </si>
  <si>
    <t>stanowiącego załącznik do Uchwały nr 42/000/2025 Senatu AJP</t>
  </si>
  <si>
    <t>z dnia 24 czerwca 2025 r.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</si>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</sst>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b/>
      <sz val="6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"/>
    </font>
    <font>
      <sz val="11"/>
      <color rgb="FF000000"/>
      <name val="Arial"/>
    </font>
    <font>
      <sz val="8"/>
      <name val="Arial"/>
    </font>
    <font>
      <sz val="7"/>
      <name val="Arial"/>
    </font>
    <font>
      <i/>
      <sz val="10"/>
      <name val="Arial"/>
    </font>
    <font>
      <sz val="6"/>
      <name val="Arial"/>
    </font>
    <font>
      <b/>
      <i/>
      <sz val="6"/>
      <color rgb="FFFF0000"/>
      <name val="Arial"/>
    </font>
    <font>
      <b/>
      <sz val="8"/>
      <name val="Arial"/>
    </font>
    <font>
      <b/>
      <i/>
      <sz val="8"/>
      <color rgb="FFFF0000"/>
      <name val="Arial"/>
    </font>
    <font>
      <i/>
      <sz val="5"/>
      <name val="Arial"/>
    </font>
    <font>
      <b/>
      <sz val="6"/>
      <name val="Arial"/>
    </font>
    <font>
      <sz val="7.5"/>
      <name val="Arial"/>
    </font>
    <font>
      <i/>
      <sz val="8"/>
      <color rgb="FFFF0000"/>
      <name val="Arial"/>
    </font>
    <font>
      <i/>
      <sz val="8"/>
      <color indexed="10"/>
      <name val="Arial"/>
    </font>
    <font>
      <i/>
      <sz val="7"/>
      <name val="Arial"/>
    </font>
    <font>
      <b/>
      <i/>
      <sz val="7"/>
      <color rgb="FFFF0000"/>
      <name val="Arial"/>
    </font>
    <font>
      <sz val="7.5"/>
      <color theme="1"/>
      <name val="Arial"/>
    </font>
    <font>
      <i/>
      <sz val="8"/>
      <name val="Arial"/>
    </font>
    <font>
      <sz val="7.5"/>
      <color theme="1" tint="4.9989318521683403E-2"/>
      <name val="Arial"/>
    </font>
    <font>
      <b/>
      <i/>
      <sz val="7"/>
      <name val="Arial"/>
    </font>
    <font>
      <b/>
      <sz val="9"/>
      <name val="Arial"/>
    </font>
    <font>
      <sz val="7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/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17" fillId="3" borderId="0" xfId="0" applyFont="1" applyFill="1"/>
    <xf numFmtId="0" fontId="1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1" fontId="23" fillId="2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1" fontId="24" fillId="2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quotePrefix="1" applyFont="1" applyAlignment="1">
      <alignment horizontal="center" vertical="top"/>
    </xf>
    <xf numFmtId="0" fontId="16" fillId="0" borderId="0" xfId="0" quotePrefix="1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16" fillId="0" borderId="0" xfId="0" quotePrefix="1" applyFont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65"/>
  <sheetViews>
    <sheetView tabSelected="1" topLeftCell="A43" zoomScaleNormal="100" workbookViewId="0">
      <selection activeCell="Z59" sqref="Z59"/>
    </sheetView>
  </sheetViews>
  <sheetFormatPr defaultColWidth="8.875" defaultRowHeight="14.25"/>
  <cols>
    <col min="1" max="1" width="2.375" style="1" customWidth="1"/>
    <col min="2" max="2" width="39.625" style="18" customWidth="1"/>
    <col min="3" max="3" width="6.875" style="2" customWidth="1"/>
    <col min="4" max="7" width="3.125" style="3" customWidth="1"/>
    <col min="8" max="8" width="3.125" style="19" customWidth="1"/>
    <col min="9" max="12" width="3.125" style="3" customWidth="1"/>
    <col min="13" max="13" width="3.125" style="19" customWidth="1"/>
    <col min="14" max="17" width="3.125" style="4" customWidth="1"/>
    <col min="18" max="18" width="3.125" style="20" customWidth="1"/>
    <col min="19" max="19" width="5.125" style="5" customWidth="1"/>
    <col min="20" max="23" width="3.125" style="6" customWidth="1"/>
    <col min="24" max="24" width="3.125" style="21" customWidth="1"/>
    <col min="25" max="25" width="14.5" customWidth="1"/>
    <col min="26" max="36" width="7.625" customWidth="1"/>
    <col min="37" max="37" width="2.125" customWidth="1"/>
    <col min="38" max="38" width="1.625" customWidth="1"/>
    <col min="39" max="39" width="1.375" customWidth="1"/>
    <col min="40" max="40" width="1.5" customWidth="1"/>
    <col min="41" max="41" width="1.375" hidden="1" customWidth="1"/>
    <col min="42" max="44" width="7.62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125" customWidth="1"/>
    <col min="263" max="264" width="2.1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125" customWidth="1"/>
    <col min="275" max="275" width="6.125" customWidth="1"/>
    <col min="276" max="276" width="4.125" customWidth="1"/>
    <col min="277" max="280" width="3.125" customWidth="1"/>
    <col min="281" max="281" width="0.125" customWidth="1"/>
    <col min="282" max="292" width="10.5" hidden="1" customWidth="1"/>
    <col min="293" max="293" width="2.125" customWidth="1"/>
    <col min="294" max="294" width="1.62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125" customWidth="1"/>
    <col min="519" max="520" width="2.1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125" customWidth="1"/>
    <col min="531" max="531" width="6.125" customWidth="1"/>
    <col min="532" max="532" width="4.125" customWidth="1"/>
    <col min="533" max="536" width="3.125" customWidth="1"/>
    <col min="537" max="537" width="0.125" customWidth="1"/>
    <col min="538" max="548" width="10.5" hidden="1" customWidth="1"/>
    <col min="549" max="549" width="2.125" customWidth="1"/>
    <col min="550" max="550" width="1.62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125" customWidth="1"/>
    <col min="775" max="776" width="2.1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125" customWidth="1"/>
    <col min="787" max="787" width="6.125" customWidth="1"/>
    <col min="788" max="788" width="4.125" customWidth="1"/>
    <col min="789" max="792" width="3.125" customWidth="1"/>
    <col min="793" max="793" width="0.125" customWidth="1"/>
    <col min="794" max="804" width="10.5" hidden="1" customWidth="1"/>
    <col min="805" max="805" width="2.125" customWidth="1"/>
    <col min="806" max="806" width="1.62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26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6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6">
      <c r="A3" s="101" t="s">
        <v>83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6">
      <c r="A4" s="101" t="s">
        <v>84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6" ht="21.75" customHeight="1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6" s="24" customFormat="1" ht="15" customHeight="1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</row>
    <row r="7" spans="1:26" s="24" customFormat="1" ht="15" customHeight="1">
      <c r="A7" s="102" t="s">
        <v>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6" s="25" customFormat="1" ht="15" customHeight="1">
      <c r="A8" s="103" t="s">
        <v>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6" s="25" customFormat="1" ht="15.75" customHeight="1">
      <c r="A9" s="26"/>
      <c r="B9" s="27"/>
      <c r="C9" s="28"/>
      <c r="D9" s="29"/>
      <c r="E9" s="29"/>
      <c r="F9" s="29"/>
      <c r="G9" s="29"/>
      <c r="H9" s="30"/>
      <c r="I9" s="29"/>
      <c r="J9" s="29"/>
      <c r="K9" s="29"/>
      <c r="L9" s="29"/>
      <c r="M9" s="30"/>
      <c r="N9" s="31"/>
      <c r="O9" s="31"/>
      <c r="P9" s="31"/>
      <c r="Q9" s="31"/>
      <c r="R9" s="32"/>
      <c r="S9" s="33"/>
      <c r="T9" s="34"/>
      <c r="U9" s="34"/>
      <c r="V9" s="34"/>
      <c r="W9" s="34"/>
      <c r="X9" s="35"/>
    </row>
    <row r="10" spans="1:26" s="37" customFormat="1" ht="12" customHeight="1">
      <c r="A10" s="85" t="s">
        <v>5</v>
      </c>
      <c r="B10" s="85" t="s">
        <v>6</v>
      </c>
      <c r="C10" s="86" t="s">
        <v>7</v>
      </c>
      <c r="D10" s="106" t="s">
        <v>8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 t="s">
        <v>9</v>
      </c>
      <c r="O10" s="106"/>
      <c r="P10" s="106"/>
      <c r="Q10" s="106"/>
      <c r="R10" s="106"/>
      <c r="S10" s="108" t="s">
        <v>10</v>
      </c>
      <c r="T10" s="109" t="s">
        <v>11</v>
      </c>
      <c r="U10" s="109"/>
      <c r="V10" s="109"/>
      <c r="W10" s="109"/>
      <c r="X10" s="84" t="s">
        <v>12</v>
      </c>
      <c r="Y10" s="25"/>
    </row>
    <row r="11" spans="1:26" s="37" customFormat="1" ht="10.5" customHeight="1">
      <c r="A11" s="85"/>
      <c r="B11" s="85"/>
      <c r="C11" s="86"/>
      <c r="D11" s="83" t="s">
        <v>13</v>
      </c>
      <c r="E11" s="83"/>
      <c r="F11" s="83"/>
      <c r="G11" s="83"/>
      <c r="H11" s="84" t="s">
        <v>12</v>
      </c>
      <c r="I11" s="83" t="s">
        <v>14</v>
      </c>
      <c r="J11" s="83"/>
      <c r="K11" s="83"/>
      <c r="L11" s="83"/>
      <c r="M11" s="84" t="s">
        <v>12</v>
      </c>
      <c r="N11" s="107" t="s">
        <v>15</v>
      </c>
      <c r="O11" s="107"/>
      <c r="P11" s="107"/>
      <c r="Q11" s="107"/>
      <c r="R11" s="84" t="s">
        <v>12</v>
      </c>
      <c r="S11" s="108"/>
      <c r="T11" s="109"/>
      <c r="U11" s="109"/>
      <c r="V11" s="109"/>
      <c r="W11" s="109"/>
      <c r="X11" s="84"/>
      <c r="Y11" s="25"/>
    </row>
    <row r="12" spans="1:26" s="41" customFormat="1" ht="19.5" customHeight="1">
      <c r="A12" s="85"/>
      <c r="B12" s="85"/>
      <c r="C12" s="86"/>
      <c r="D12" s="38" t="s">
        <v>16</v>
      </c>
      <c r="E12" s="38" t="s">
        <v>17</v>
      </c>
      <c r="F12" s="38" t="s">
        <v>18</v>
      </c>
      <c r="G12" s="38" t="s">
        <v>19</v>
      </c>
      <c r="H12" s="84"/>
      <c r="I12" s="38" t="s">
        <v>16</v>
      </c>
      <c r="J12" s="38" t="s">
        <v>17</v>
      </c>
      <c r="K12" s="38" t="s">
        <v>18</v>
      </c>
      <c r="L12" s="38" t="s">
        <v>19</v>
      </c>
      <c r="M12" s="84"/>
      <c r="N12" s="39" t="s">
        <v>16</v>
      </c>
      <c r="O12" s="39" t="s">
        <v>17</v>
      </c>
      <c r="P12" s="39" t="s">
        <v>18</v>
      </c>
      <c r="Q12" s="39" t="s">
        <v>19</v>
      </c>
      <c r="R12" s="84"/>
      <c r="S12" s="108"/>
      <c r="T12" s="40" t="s">
        <v>20</v>
      </c>
      <c r="U12" s="40" t="s">
        <v>21</v>
      </c>
      <c r="V12" s="40" t="s">
        <v>18</v>
      </c>
      <c r="W12" s="40" t="s">
        <v>19</v>
      </c>
      <c r="X12" s="84"/>
      <c r="Y12" s="25"/>
      <c r="Z12" s="25"/>
    </row>
    <row r="13" spans="1:26" s="43" customFormat="1" ht="20.100000000000001" customHeight="1">
      <c r="A13" s="82" t="s">
        <v>22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42">
        <f t="shared" ref="S13:X13" si="0">SUM(S14:S17)</f>
        <v>114</v>
      </c>
      <c r="T13" s="42">
        <f t="shared" si="0"/>
        <v>24</v>
      </c>
      <c r="U13" s="42">
        <f t="shared" si="0"/>
        <v>72</v>
      </c>
      <c r="V13" s="42">
        <f t="shared" si="0"/>
        <v>18</v>
      </c>
      <c r="W13" s="42">
        <f t="shared" si="0"/>
        <v>0</v>
      </c>
      <c r="X13" s="42">
        <f t="shared" si="0"/>
        <v>12</v>
      </c>
      <c r="Y13" s="25"/>
      <c r="Z13" s="25"/>
    </row>
    <row r="14" spans="1:26" s="25" customFormat="1" ht="20.100000000000001" customHeight="1">
      <c r="A14" s="44">
        <v>1</v>
      </c>
      <c r="B14" s="45" t="s">
        <v>23</v>
      </c>
      <c r="C14" s="36" t="s">
        <v>24</v>
      </c>
      <c r="D14" s="46"/>
      <c r="E14" s="46">
        <v>18</v>
      </c>
      <c r="F14" s="46"/>
      <c r="G14" s="46"/>
      <c r="H14" s="47">
        <v>2</v>
      </c>
      <c r="I14" s="48"/>
      <c r="J14" s="48">
        <v>18</v>
      </c>
      <c r="K14" s="48"/>
      <c r="L14" s="48"/>
      <c r="M14" s="49">
        <v>2</v>
      </c>
      <c r="N14" s="50"/>
      <c r="O14" s="50">
        <v>18</v>
      </c>
      <c r="P14" s="50"/>
      <c r="Q14" s="50"/>
      <c r="R14" s="51">
        <v>2</v>
      </c>
      <c r="S14" s="52">
        <f>T14+U14+V14+W14</f>
        <v>54</v>
      </c>
      <c r="T14" s="53">
        <f>D14+I14+N14</f>
        <v>0</v>
      </c>
      <c r="U14" s="53">
        <f t="shared" ref="U14:W14" si="1">E14+J14+O14</f>
        <v>54</v>
      </c>
      <c r="V14" s="53">
        <f t="shared" si="1"/>
        <v>0</v>
      </c>
      <c r="W14" s="53">
        <f t="shared" si="1"/>
        <v>0</v>
      </c>
      <c r="X14" s="54">
        <f>H14+M14+R14</f>
        <v>6</v>
      </c>
    </row>
    <row r="15" spans="1:26" s="25" customFormat="1" ht="20.100000000000001" customHeight="1">
      <c r="A15" s="44">
        <v>2</v>
      </c>
      <c r="B15" s="45" t="s">
        <v>25</v>
      </c>
      <c r="C15" s="36" t="s">
        <v>26</v>
      </c>
      <c r="D15" s="46">
        <v>4</v>
      </c>
      <c r="E15" s="46"/>
      <c r="F15" s="46"/>
      <c r="G15" s="46"/>
      <c r="H15" s="47">
        <v>0</v>
      </c>
      <c r="I15" s="48"/>
      <c r="J15" s="48"/>
      <c r="K15" s="48"/>
      <c r="L15" s="48"/>
      <c r="M15" s="49"/>
      <c r="N15" s="50"/>
      <c r="O15" s="50"/>
      <c r="P15" s="50"/>
      <c r="Q15" s="50"/>
      <c r="R15" s="51"/>
      <c r="S15" s="52">
        <f t="shared" ref="S15:S17" si="2">T15+U15+V15+W15</f>
        <v>4</v>
      </c>
      <c r="T15" s="53">
        <f>D15+I15+N15</f>
        <v>4</v>
      </c>
      <c r="U15" s="53">
        <f t="shared" ref="U15:W17" si="3">E15+J15+O15</f>
        <v>0</v>
      </c>
      <c r="V15" s="53">
        <f t="shared" si="3"/>
        <v>0</v>
      </c>
      <c r="W15" s="53">
        <f t="shared" si="3"/>
        <v>0</v>
      </c>
      <c r="X15" s="54">
        <f>H15+M15+R15</f>
        <v>0</v>
      </c>
    </row>
    <row r="16" spans="1:26" s="25" customFormat="1" ht="20.100000000000001" customHeight="1">
      <c r="A16" s="44">
        <v>3</v>
      </c>
      <c r="B16" s="45" t="s">
        <v>27</v>
      </c>
      <c r="C16" s="36" t="s">
        <v>28</v>
      </c>
      <c r="D16" s="46">
        <v>10</v>
      </c>
      <c r="E16" s="46"/>
      <c r="F16" s="46">
        <v>18</v>
      </c>
      <c r="G16" s="46"/>
      <c r="H16" s="47">
        <v>3</v>
      </c>
      <c r="I16" s="48"/>
      <c r="J16" s="48"/>
      <c r="K16" s="48"/>
      <c r="L16" s="48"/>
      <c r="M16" s="49"/>
      <c r="N16" s="50"/>
      <c r="O16" s="50"/>
      <c r="P16" s="50"/>
      <c r="Q16" s="50"/>
      <c r="R16" s="51"/>
      <c r="S16" s="52">
        <f t="shared" si="2"/>
        <v>28</v>
      </c>
      <c r="T16" s="53">
        <f>D16+I16+N16</f>
        <v>10</v>
      </c>
      <c r="U16" s="53">
        <f t="shared" si="3"/>
        <v>0</v>
      </c>
      <c r="V16" s="53">
        <f t="shared" si="3"/>
        <v>18</v>
      </c>
      <c r="W16" s="53">
        <f t="shared" si="3"/>
        <v>0</v>
      </c>
      <c r="X16" s="54">
        <f>H16+M16+R16</f>
        <v>3</v>
      </c>
    </row>
    <row r="17" spans="1:24" s="25" customFormat="1" ht="20.100000000000001" customHeight="1">
      <c r="A17" s="44">
        <v>4</v>
      </c>
      <c r="B17" s="55" t="s">
        <v>29</v>
      </c>
      <c r="C17" s="36" t="s">
        <v>30</v>
      </c>
      <c r="D17" s="46">
        <v>10</v>
      </c>
      <c r="E17" s="46">
        <v>18</v>
      </c>
      <c r="F17" s="46"/>
      <c r="G17" s="46"/>
      <c r="H17" s="47">
        <v>3</v>
      </c>
      <c r="I17" s="48"/>
      <c r="J17" s="48"/>
      <c r="K17" s="48"/>
      <c r="L17" s="48"/>
      <c r="M17" s="49"/>
      <c r="N17" s="50"/>
      <c r="O17" s="50"/>
      <c r="P17" s="50"/>
      <c r="Q17" s="50"/>
      <c r="R17" s="51"/>
      <c r="S17" s="52">
        <f t="shared" si="2"/>
        <v>28</v>
      </c>
      <c r="T17" s="53">
        <f>D17+I17+N17</f>
        <v>10</v>
      </c>
      <c r="U17" s="53">
        <f t="shared" si="3"/>
        <v>18</v>
      </c>
      <c r="V17" s="53">
        <f t="shared" si="3"/>
        <v>0</v>
      </c>
      <c r="W17" s="53">
        <f t="shared" si="3"/>
        <v>0</v>
      </c>
      <c r="X17" s="54">
        <f>H17+M17+R17</f>
        <v>3</v>
      </c>
    </row>
    <row r="18" spans="1:24" s="25" customFormat="1" ht="20.100000000000001" customHeight="1">
      <c r="A18" s="82" t="s">
        <v>31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42">
        <f t="shared" ref="S18:X18" si="4">SUM(S19:S23)</f>
        <v>180</v>
      </c>
      <c r="T18" s="42">
        <f t="shared" si="4"/>
        <v>70</v>
      </c>
      <c r="U18" s="42">
        <f t="shared" si="4"/>
        <v>0</v>
      </c>
      <c r="V18" s="42">
        <f t="shared" si="4"/>
        <v>90</v>
      </c>
      <c r="W18" s="42">
        <f t="shared" si="4"/>
        <v>20</v>
      </c>
      <c r="X18" s="42">
        <f t="shared" si="4"/>
        <v>21</v>
      </c>
    </row>
    <row r="19" spans="1:24" s="25" customFormat="1" ht="20.100000000000001" customHeight="1">
      <c r="A19" s="44">
        <v>1</v>
      </c>
      <c r="B19" s="45" t="s">
        <v>32</v>
      </c>
      <c r="C19" s="36" t="s">
        <v>33</v>
      </c>
      <c r="D19" s="48">
        <v>10</v>
      </c>
      <c r="E19" s="48"/>
      <c r="F19" s="48">
        <v>18</v>
      </c>
      <c r="G19" s="48">
        <v>10</v>
      </c>
      <c r="H19" s="49">
        <v>4</v>
      </c>
      <c r="I19" s="48"/>
      <c r="J19" s="48"/>
      <c r="K19" s="48"/>
      <c r="L19" s="48"/>
      <c r="M19" s="49"/>
      <c r="N19" s="50"/>
      <c r="O19" s="50"/>
      <c r="P19" s="50"/>
      <c r="Q19" s="50"/>
      <c r="R19" s="51"/>
      <c r="S19" s="52">
        <f>T19+U19+V19+W19</f>
        <v>38</v>
      </c>
      <c r="T19" s="53">
        <f>D19+I19+N19</f>
        <v>10</v>
      </c>
      <c r="U19" s="53">
        <f t="shared" ref="U19" si="5">E19+J19+O19</f>
        <v>0</v>
      </c>
      <c r="V19" s="53">
        <f>F19+K19+P19</f>
        <v>18</v>
      </c>
      <c r="W19" s="53">
        <f t="shared" ref="W19" si="6">G19+L19+Q19</f>
        <v>10</v>
      </c>
      <c r="X19" s="54">
        <f t="shared" ref="X19" si="7">H19+M19+R19</f>
        <v>4</v>
      </c>
    </row>
    <row r="20" spans="1:24" s="25" customFormat="1" ht="20.100000000000001" customHeight="1">
      <c r="A20" s="44">
        <v>2</v>
      </c>
      <c r="B20" s="45" t="s">
        <v>34</v>
      </c>
      <c r="C20" s="36" t="s">
        <v>35</v>
      </c>
      <c r="D20" s="48">
        <v>15</v>
      </c>
      <c r="E20" s="48"/>
      <c r="F20" s="48">
        <v>18</v>
      </c>
      <c r="G20" s="48">
        <v>10</v>
      </c>
      <c r="H20" s="49">
        <v>5</v>
      </c>
      <c r="I20" s="48"/>
      <c r="J20" s="48"/>
      <c r="K20" s="48"/>
      <c r="L20" s="48"/>
      <c r="M20" s="49"/>
      <c r="N20" s="50"/>
      <c r="O20" s="50"/>
      <c r="P20" s="50"/>
      <c r="Q20" s="50"/>
      <c r="R20" s="51"/>
      <c r="S20" s="52">
        <f t="shared" ref="S20" si="8">T20+U20+V20+W20</f>
        <v>43</v>
      </c>
      <c r="T20" s="53">
        <f>D20+I20+N20</f>
        <v>15</v>
      </c>
      <c r="U20" s="53">
        <f>E20+J20+O20</f>
        <v>0</v>
      </c>
      <c r="V20" s="53">
        <f>F20+K20+P20</f>
        <v>18</v>
      </c>
      <c r="W20" s="53">
        <f t="shared" ref="W20:X23" si="9">G20+L20+Q20</f>
        <v>10</v>
      </c>
      <c r="X20" s="54">
        <f t="shared" si="9"/>
        <v>5</v>
      </c>
    </row>
    <row r="21" spans="1:24" s="25" customFormat="1" ht="20.100000000000001" customHeight="1">
      <c r="A21" s="44">
        <v>3</v>
      </c>
      <c r="B21" s="45" t="s">
        <v>36</v>
      </c>
      <c r="C21" s="36" t="s">
        <v>37</v>
      </c>
      <c r="D21" s="48">
        <v>15</v>
      </c>
      <c r="E21" s="48"/>
      <c r="F21" s="48">
        <v>18</v>
      </c>
      <c r="G21" s="48"/>
      <c r="H21" s="56">
        <v>4</v>
      </c>
      <c r="I21" s="48"/>
      <c r="J21" s="48"/>
      <c r="K21" s="48"/>
      <c r="L21" s="48"/>
      <c r="M21" s="56"/>
      <c r="N21" s="50"/>
      <c r="O21" s="50"/>
      <c r="P21" s="50"/>
      <c r="Q21" s="50"/>
      <c r="R21" s="57"/>
      <c r="S21" s="52">
        <f>T21+U21+V21+W21</f>
        <v>33</v>
      </c>
      <c r="T21" s="53">
        <f>D21+I21+N21</f>
        <v>15</v>
      </c>
      <c r="U21" s="53">
        <f>E21+J21+O21</f>
        <v>0</v>
      </c>
      <c r="V21" s="53">
        <f>F21+K21+P21</f>
        <v>18</v>
      </c>
      <c r="W21" s="53">
        <f t="shared" si="9"/>
        <v>0</v>
      </c>
      <c r="X21" s="54">
        <f t="shared" si="9"/>
        <v>4</v>
      </c>
    </row>
    <row r="22" spans="1:24" s="25" customFormat="1" ht="20.100000000000001" customHeight="1">
      <c r="A22" s="44">
        <v>4</v>
      </c>
      <c r="B22" s="45" t="s">
        <v>38</v>
      </c>
      <c r="C22" s="36" t="s">
        <v>39</v>
      </c>
      <c r="D22" s="48"/>
      <c r="E22" s="48"/>
      <c r="F22" s="48"/>
      <c r="G22" s="48"/>
      <c r="H22" s="58"/>
      <c r="I22" s="48">
        <v>15</v>
      </c>
      <c r="J22" s="48"/>
      <c r="K22" s="48">
        <v>18</v>
      </c>
      <c r="L22" s="48"/>
      <c r="M22" s="56">
        <v>4</v>
      </c>
      <c r="N22" s="50"/>
      <c r="O22" s="50"/>
      <c r="P22" s="50"/>
      <c r="Q22" s="50"/>
      <c r="R22" s="57"/>
      <c r="S22" s="52">
        <f t="shared" ref="S22:S23" si="10">T22+U22+V22+W22</f>
        <v>33</v>
      </c>
      <c r="T22" s="53">
        <f>D22+I22+N22</f>
        <v>15</v>
      </c>
      <c r="U22" s="53">
        <f>E22+J22+O22</f>
        <v>0</v>
      </c>
      <c r="V22" s="53">
        <f>F22+K22+P22</f>
        <v>18</v>
      </c>
      <c r="W22" s="53">
        <f t="shared" si="9"/>
        <v>0</v>
      </c>
      <c r="X22" s="54">
        <f t="shared" si="9"/>
        <v>4</v>
      </c>
    </row>
    <row r="23" spans="1:24" s="25" customFormat="1" ht="20.100000000000001" customHeight="1">
      <c r="A23" s="44">
        <v>5</v>
      </c>
      <c r="B23" s="45" t="s">
        <v>40</v>
      </c>
      <c r="C23" s="36" t="s">
        <v>41</v>
      </c>
      <c r="D23" s="48"/>
      <c r="E23" s="48"/>
      <c r="F23" s="48"/>
      <c r="G23" s="48"/>
      <c r="H23" s="58"/>
      <c r="I23" s="48"/>
      <c r="J23" s="48"/>
      <c r="K23" s="48"/>
      <c r="L23" s="48"/>
      <c r="M23" s="58"/>
      <c r="N23" s="50">
        <v>15</v>
      </c>
      <c r="O23" s="50"/>
      <c r="P23" s="50">
        <v>18</v>
      </c>
      <c r="Q23" s="50"/>
      <c r="R23" s="59">
        <v>4</v>
      </c>
      <c r="S23" s="52">
        <f t="shared" si="10"/>
        <v>33</v>
      </c>
      <c r="T23" s="53">
        <f>D23+I23+N23</f>
        <v>15</v>
      </c>
      <c r="U23" s="53">
        <f>E23+J23+O23</f>
        <v>0</v>
      </c>
      <c r="V23" s="53">
        <f>F23+K23+P23</f>
        <v>18</v>
      </c>
      <c r="W23" s="53">
        <f t="shared" si="9"/>
        <v>0</v>
      </c>
      <c r="X23" s="54">
        <f t="shared" si="9"/>
        <v>4</v>
      </c>
    </row>
    <row r="24" spans="1:24" s="25" customFormat="1" ht="20.100000000000001" customHeight="1">
      <c r="A24" s="82" t="s">
        <v>42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2">
        <f>SUM(S25:S31)</f>
        <v>261</v>
      </c>
      <c r="T24" s="42">
        <f t="shared" ref="T24:X24" si="11">SUM(T25:T31)</f>
        <v>85</v>
      </c>
      <c r="U24" s="42">
        <f t="shared" si="11"/>
        <v>0</v>
      </c>
      <c r="V24" s="42">
        <f t="shared" si="11"/>
        <v>136</v>
      </c>
      <c r="W24" s="42">
        <f t="shared" si="11"/>
        <v>40</v>
      </c>
      <c r="X24" s="42">
        <f t="shared" si="11"/>
        <v>28</v>
      </c>
    </row>
    <row r="25" spans="1:24" s="25" customFormat="1" ht="20.100000000000001" customHeight="1">
      <c r="A25" s="44">
        <v>1</v>
      </c>
      <c r="B25" s="60" t="s">
        <v>43</v>
      </c>
      <c r="C25" s="36" t="s">
        <v>44</v>
      </c>
      <c r="D25" s="48"/>
      <c r="E25" s="48"/>
      <c r="F25" s="48"/>
      <c r="G25" s="48"/>
      <c r="H25" s="58"/>
      <c r="I25" s="48">
        <v>10</v>
      </c>
      <c r="J25" s="48"/>
      <c r="K25" s="48">
        <v>18</v>
      </c>
      <c r="L25" s="48">
        <v>10</v>
      </c>
      <c r="M25" s="56">
        <v>4</v>
      </c>
      <c r="N25" s="50"/>
      <c r="O25" s="50"/>
      <c r="P25" s="50"/>
      <c r="Q25" s="50"/>
      <c r="R25" s="57"/>
      <c r="S25" s="52">
        <f>T25+U25+V25+W25</f>
        <v>38</v>
      </c>
      <c r="T25" s="53">
        <f>D25+I25+N25</f>
        <v>10</v>
      </c>
      <c r="U25" s="53">
        <f>E25+J25+O25</f>
        <v>0</v>
      </c>
      <c r="V25" s="53">
        <f>F25+K25+P25</f>
        <v>18</v>
      </c>
      <c r="W25" s="53">
        <f>G25+L25+Q25</f>
        <v>10</v>
      </c>
      <c r="X25" s="54">
        <f>H25+M25+R25</f>
        <v>4</v>
      </c>
    </row>
    <row r="26" spans="1:24" s="25" customFormat="1" ht="20.100000000000001" customHeight="1">
      <c r="A26" s="44">
        <v>2</v>
      </c>
      <c r="B26" s="60" t="s">
        <v>45</v>
      </c>
      <c r="C26" s="36" t="s">
        <v>46</v>
      </c>
      <c r="D26" s="48"/>
      <c r="E26" s="48"/>
      <c r="F26" s="48"/>
      <c r="G26" s="48"/>
      <c r="H26" s="58"/>
      <c r="I26" s="48">
        <v>10</v>
      </c>
      <c r="J26" s="48"/>
      <c r="K26" s="48">
        <v>18</v>
      </c>
      <c r="L26" s="48"/>
      <c r="M26" s="56">
        <v>3</v>
      </c>
      <c r="N26" s="50"/>
      <c r="O26" s="50"/>
      <c r="P26" s="50"/>
      <c r="Q26" s="50"/>
      <c r="R26" s="57"/>
      <c r="S26" s="52">
        <f t="shared" ref="S26:S31" si="12">T26+U26+V26+W26</f>
        <v>28</v>
      </c>
      <c r="T26" s="53">
        <f t="shared" ref="T26:T31" si="13">D26+I26+N26</f>
        <v>10</v>
      </c>
      <c r="U26" s="53">
        <f t="shared" ref="U26:U31" si="14">E26+J26+O26</f>
        <v>0</v>
      </c>
      <c r="V26" s="53">
        <f t="shared" ref="V26:V31" si="15">F26+K26+P26</f>
        <v>18</v>
      </c>
      <c r="W26" s="53">
        <f t="shared" ref="W26:W31" si="16">G26+L26+Q26</f>
        <v>0</v>
      </c>
      <c r="X26" s="54">
        <f t="shared" ref="X26:X31" si="17">H26+M26+R26</f>
        <v>3</v>
      </c>
    </row>
    <row r="27" spans="1:24" s="25" customFormat="1" ht="20.100000000000001" customHeight="1">
      <c r="A27" s="44">
        <v>3</v>
      </c>
      <c r="B27" s="76" t="s">
        <v>47</v>
      </c>
      <c r="C27" s="36" t="s">
        <v>44</v>
      </c>
      <c r="D27" s="48"/>
      <c r="E27" s="48"/>
      <c r="F27" s="48"/>
      <c r="G27" s="48"/>
      <c r="H27" s="58"/>
      <c r="I27" s="48">
        <v>15</v>
      </c>
      <c r="J27" s="48"/>
      <c r="K27" s="48">
        <v>18</v>
      </c>
      <c r="L27" s="48"/>
      <c r="M27" s="56">
        <v>4</v>
      </c>
      <c r="N27" s="50"/>
      <c r="O27" s="50"/>
      <c r="P27" s="50"/>
      <c r="Q27" s="50"/>
      <c r="R27" s="57"/>
      <c r="S27" s="52">
        <f t="shared" ref="S27" si="18">T27+U27+V27+W27</f>
        <v>33</v>
      </c>
      <c r="T27" s="53">
        <f t="shared" ref="T27" si="19">D27+I27+N27</f>
        <v>15</v>
      </c>
      <c r="U27" s="53">
        <f t="shared" ref="U27" si="20">E27+J27+O27</f>
        <v>0</v>
      </c>
      <c r="V27" s="53">
        <f t="shared" ref="V27" si="21">F27+K27+P27</f>
        <v>18</v>
      </c>
      <c r="W27" s="53">
        <f t="shared" ref="W27" si="22">G27+L27+Q27</f>
        <v>0</v>
      </c>
      <c r="X27" s="54">
        <f t="shared" ref="X27" si="23">H27+M27+R27</f>
        <v>4</v>
      </c>
    </row>
    <row r="28" spans="1:24" s="25" customFormat="1" ht="20.100000000000001" customHeight="1">
      <c r="A28" s="44">
        <v>4</v>
      </c>
      <c r="B28" s="60" t="s">
        <v>48</v>
      </c>
      <c r="C28" s="36" t="s">
        <v>49</v>
      </c>
      <c r="D28" s="48"/>
      <c r="E28" s="48"/>
      <c r="F28" s="48"/>
      <c r="G28" s="48"/>
      <c r="H28" s="49"/>
      <c r="I28" s="48">
        <v>10</v>
      </c>
      <c r="J28" s="48"/>
      <c r="K28" s="48">
        <v>18</v>
      </c>
      <c r="L28" s="48">
        <v>10</v>
      </c>
      <c r="M28" s="49">
        <v>4</v>
      </c>
      <c r="N28" s="50">
        <v>10</v>
      </c>
      <c r="O28" s="50"/>
      <c r="P28" s="50">
        <v>18</v>
      </c>
      <c r="Q28" s="50">
        <v>10</v>
      </c>
      <c r="R28" s="51">
        <v>4</v>
      </c>
      <c r="S28" s="52">
        <f>T28+U28+V28+W28</f>
        <v>76</v>
      </c>
      <c r="T28" s="53">
        <f t="shared" si="13"/>
        <v>20</v>
      </c>
      <c r="U28" s="53">
        <f t="shared" si="14"/>
        <v>0</v>
      </c>
      <c r="V28" s="53">
        <f t="shared" si="15"/>
        <v>36</v>
      </c>
      <c r="W28" s="53">
        <f t="shared" si="16"/>
        <v>20</v>
      </c>
      <c r="X28" s="54">
        <f t="shared" si="17"/>
        <v>8</v>
      </c>
    </row>
    <row r="29" spans="1:24" s="25" customFormat="1" ht="20.100000000000001" customHeight="1">
      <c r="A29" s="44">
        <v>5</v>
      </c>
      <c r="B29" s="60" t="s">
        <v>50</v>
      </c>
      <c r="C29" s="36" t="s">
        <v>41</v>
      </c>
      <c r="D29" s="48"/>
      <c r="E29" s="48"/>
      <c r="F29" s="48"/>
      <c r="G29" s="48"/>
      <c r="H29" s="49"/>
      <c r="I29" s="48"/>
      <c r="J29" s="48"/>
      <c r="K29" s="48"/>
      <c r="L29" s="48"/>
      <c r="M29" s="49"/>
      <c r="N29" s="50">
        <v>10</v>
      </c>
      <c r="O29" s="50"/>
      <c r="P29" s="50">
        <v>10</v>
      </c>
      <c r="Q29" s="50"/>
      <c r="R29" s="51">
        <v>2</v>
      </c>
      <c r="S29" s="52">
        <f>T29+U29+V29+W29</f>
        <v>20</v>
      </c>
      <c r="T29" s="53">
        <f t="shared" si="13"/>
        <v>10</v>
      </c>
      <c r="U29" s="53">
        <f t="shared" si="14"/>
        <v>0</v>
      </c>
      <c r="V29" s="53">
        <f t="shared" si="15"/>
        <v>10</v>
      </c>
      <c r="W29" s="53">
        <f t="shared" si="16"/>
        <v>0</v>
      </c>
      <c r="X29" s="54">
        <f t="shared" si="17"/>
        <v>2</v>
      </c>
    </row>
    <row r="30" spans="1:24" s="25" customFormat="1" ht="20.100000000000001" customHeight="1">
      <c r="A30" s="44">
        <v>6</v>
      </c>
      <c r="B30" s="60" t="s">
        <v>51</v>
      </c>
      <c r="C30" s="36" t="s">
        <v>41</v>
      </c>
      <c r="D30" s="48"/>
      <c r="E30" s="48"/>
      <c r="F30" s="48"/>
      <c r="G30" s="48"/>
      <c r="H30" s="49"/>
      <c r="I30" s="48"/>
      <c r="J30" s="48"/>
      <c r="K30" s="48"/>
      <c r="L30" s="48"/>
      <c r="M30" s="49"/>
      <c r="N30" s="50">
        <v>10</v>
      </c>
      <c r="O30" s="50"/>
      <c r="P30" s="50">
        <v>18</v>
      </c>
      <c r="Q30" s="50"/>
      <c r="R30" s="51">
        <v>3</v>
      </c>
      <c r="S30" s="52">
        <f t="shared" si="12"/>
        <v>28</v>
      </c>
      <c r="T30" s="53">
        <f t="shared" si="13"/>
        <v>10</v>
      </c>
      <c r="U30" s="53">
        <f t="shared" si="14"/>
        <v>0</v>
      </c>
      <c r="V30" s="53">
        <f t="shared" si="15"/>
        <v>18</v>
      </c>
      <c r="W30" s="53">
        <f t="shared" si="16"/>
        <v>0</v>
      </c>
      <c r="X30" s="54">
        <f t="shared" si="17"/>
        <v>3</v>
      </c>
    </row>
    <row r="31" spans="1:24" s="25" customFormat="1" ht="20.100000000000001" customHeight="1">
      <c r="A31" s="44">
        <v>7</v>
      </c>
      <c r="B31" s="61" t="s">
        <v>52</v>
      </c>
      <c r="C31" s="36" t="s">
        <v>24</v>
      </c>
      <c r="D31" s="48"/>
      <c r="E31" s="48"/>
      <c r="F31" s="48"/>
      <c r="G31" s="48"/>
      <c r="H31" s="49"/>
      <c r="I31" s="48"/>
      <c r="J31" s="48"/>
      <c r="K31" s="48"/>
      <c r="L31" s="48"/>
      <c r="M31" s="49"/>
      <c r="N31" s="50">
        <v>10</v>
      </c>
      <c r="O31" s="50"/>
      <c r="P31" s="50">
        <v>18</v>
      </c>
      <c r="Q31" s="50">
        <v>10</v>
      </c>
      <c r="R31" s="51">
        <v>4</v>
      </c>
      <c r="S31" s="52">
        <f t="shared" si="12"/>
        <v>38</v>
      </c>
      <c r="T31" s="53">
        <f t="shared" si="13"/>
        <v>10</v>
      </c>
      <c r="U31" s="53">
        <f t="shared" si="14"/>
        <v>0</v>
      </c>
      <c r="V31" s="53">
        <f t="shared" si="15"/>
        <v>18</v>
      </c>
      <c r="W31" s="53">
        <f t="shared" si="16"/>
        <v>10</v>
      </c>
      <c r="X31" s="54">
        <f t="shared" si="17"/>
        <v>4</v>
      </c>
    </row>
    <row r="32" spans="1:24" s="25" customFormat="1" ht="20.100000000000001" customHeight="1">
      <c r="A32" s="80" t="s">
        <v>53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42">
        <f t="shared" ref="S32:X32" si="24">SUM(S33:S39)</f>
        <v>261</v>
      </c>
      <c r="T32" s="42">
        <f t="shared" si="24"/>
        <v>85</v>
      </c>
      <c r="U32" s="42">
        <f t="shared" si="24"/>
        <v>0</v>
      </c>
      <c r="V32" s="42">
        <f t="shared" si="24"/>
        <v>136</v>
      </c>
      <c r="W32" s="42">
        <f t="shared" si="24"/>
        <v>40</v>
      </c>
      <c r="X32" s="42">
        <f t="shared" si="24"/>
        <v>28</v>
      </c>
    </row>
    <row r="33" spans="1:24" s="25" customFormat="1" ht="20.100000000000001" customHeight="1">
      <c r="A33" s="44">
        <v>1</v>
      </c>
      <c r="B33" s="62" t="s">
        <v>54</v>
      </c>
      <c r="C33" s="36" t="s">
        <v>44</v>
      </c>
      <c r="D33" s="48"/>
      <c r="E33" s="48"/>
      <c r="F33" s="48"/>
      <c r="G33" s="48"/>
      <c r="H33" s="49"/>
      <c r="I33" s="48">
        <v>10</v>
      </c>
      <c r="J33" s="48"/>
      <c r="K33" s="48">
        <v>18</v>
      </c>
      <c r="L33" s="48">
        <v>10</v>
      </c>
      <c r="M33" s="49">
        <v>4</v>
      </c>
      <c r="N33" s="50"/>
      <c r="O33" s="50"/>
      <c r="P33" s="50"/>
      <c r="Q33" s="50"/>
      <c r="R33" s="51"/>
      <c r="S33" s="52">
        <f>T33+U33+V33+W33</f>
        <v>38</v>
      </c>
      <c r="T33" s="53">
        <f>D33+I33+N33</f>
        <v>10</v>
      </c>
      <c r="U33" s="53">
        <f>E33+J33+O33</f>
        <v>0</v>
      </c>
      <c r="V33" s="53">
        <f>F33+K33+P33</f>
        <v>18</v>
      </c>
      <c r="W33" s="53">
        <f>G33+L33+Q33</f>
        <v>10</v>
      </c>
      <c r="X33" s="54">
        <f>H33+M33+R33</f>
        <v>4</v>
      </c>
    </row>
    <row r="34" spans="1:24" s="25" customFormat="1" ht="20.100000000000001" customHeight="1">
      <c r="A34" s="44">
        <v>2</v>
      </c>
      <c r="B34" s="63" t="s">
        <v>55</v>
      </c>
      <c r="C34" s="36" t="s">
        <v>46</v>
      </c>
      <c r="D34" s="48"/>
      <c r="E34" s="48"/>
      <c r="F34" s="48"/>
      <c r="G34" s="48"/>
      <c r="H34" s="49"/>
      <c r="I34" s="48">
        <v>10</v>
      </c>
      <c r="J34" s="48"/>
      <c r="K34" s="48">
        <v>18</v>
      </c>
      <c r="L34" s="48"/>
      <c r="M34" s="49">
        <v>3</v>
      </c>
      <c r="N34" s="50"/>
      <c r="O34" s="50"/>
      <c r="P34" s="50"/>
      <c r="Q34" s="50"/>
      <c r="R34" s="51"/>
      <c r="S34" s="52">
        <f>T34+U34+V34+W34</f>
        <v>28</v>
      </c>
      <c r="T34" s="53">
        <f t="shared" ref="T34:T39" si="25">D34+I34+N34</f>
        <v>10</v>
      </c>
      <c r="U34" s="53">
        <f t="shared" ref="U34:U39" si="26">E34+J34+O34</f>
        <v>0</v>
      </c>
      <c r="V34" s="53">
        <f t="shared" ref="V34:V39" si="27">F34+K34+P34</f>
        <v>18</v>
      </c>
      <c r="W34" s="53">
        <f t="shared" ref="W34:W39" si="28">G34+L34+Q34</f>
        <v>0</v>
      </c>
      <c r="X34" s="54">
        <f t="shared" ref="X34:X39" si="29">H34+M34+R34</f>
        <v>3</v>
      </c>
    </row>
    <row r="35" spans="1:24" s="25" customFormat="1" ht="20.100000000000001" customHeight="1">
      <c r="A35" s="44">
        <v>3</v>
      </c>
      <c r="B35" s="63" t="s">
        <v>56</v>
      </c>
      <c r="C35" s="36" t="s">
        <v>44</v>
      </c>
      <c r="D35" s="48"/>
      <c r="E35" s="48"/>
      <c r="F35" s="48"/>
      <c r="G35" s="48"/>
      <c r="H35" s="49"/>
      <c r="I35" s="48">
        <v>15</v>
      </c>
      <c r="J35" s="48"/>
      <c r="K35" s="48">
        <v>18</v>
      </c>
      <c r="L35" s="48"/>
      <c r="M35" s="56">
        <v>4</v>
      </c>
      <c r="N35" s="50"/>
      <c r="O35" s="50"/>
      <c r="P35" s="50"/>
      <c r="Q35" s="50"/>
      <c r="R35" s="57"/>
      <c r="S35" s="52">
        <f t="shared" ref="S35" si="30">T35+U35+V35+W35</f>
        <v>33</v>
      </c>
      <c r="T35" s="53">
        <f t="shared" si="25"/>
        <v>15</v>
      </c>
      <c r="U35" s="53">
        <f t="shared" si="26"/>
        <v>0</v>
      </c>
      <c r="V35" s="53">
        <f t="shared" si="27"/>
        <v>18</v>
      </c>
      <c r="W35" s="53">
        <f t="shared" si="28"/>
        <v>0</v>
      </c>
      <c r="X35" s="54">
        <f t="shared" si="29"/>
        <v>4</v>
      </c>
    </row>
    <row r="36" spans="1:24" s="25" customFormat="1" ht="20.100000000000001" customHeight="1">
      <c r="A36" s="44">
        <v>4</v>
      </c>
      <c r="B36" s="63" t="s">
        <v>57</v>
      </c>
      <c r="C36" s="36" t="s">
        <v>49</v>
      </c>
      <c r="D36" s="48"/>
      <c r="E36" s="48"/>
      <c r="F36" s="48"/>
      <c r="G36" s="48"/>
      <c r="H36" s="49"/>
      <c r="I36" s="48">
        <v>10</v>
      </c>
      <c r="J36" s="48"/>
      <c r="K36" s="48">
        <v>18</v>
      </c>
      <c r="L36" s="48">
        <v>10</v>
      </c>
      <c r="M36" s="49">
        <v>4</v>
      </c>
      <c r="N36" s="50">
        <v>10</v>
      </c>
      <c r="O36" s="50"/>
      <c r="P36" s="50">
        <v>18</v>
      </c>
      <c r="Q36" s="50">
        <v>10</v>
      </c>
      <c r="R36" s="51">
        <v>4</v>
      </c>
      <c r="S36" s="52">
        <f>T36+U36+V36+W36</f>
        <v>76</v>
      </c>
      <c r="T36" s="53">
        <f t="shared" si="25"/>
        <v>20</v>
      </c>
      <c r="U36" s="53">
        <f t="shared" si="26"/>
        <v>0</v>
      </c>
      <c r="V36" s="53">
        <f t="shared" si="27"/>
        <v>36</v>
      </c>
      <c r="W36" s="53">
        <f t="shared" si="28"/>
        <v>20</v>
      </c>
      <c r="X36" s="54">
        <f t="shared" si="29"/>
        <v>8</v>
      </c>
    </row>
    <row r="37" spans="1:24" s="25" customFormat="1" ht="20.100000000000001" customHeight="1">
      <c r="A37" s="44">
        <v>5</v>
      </c>
      <c r="B37" s="63" t="s">
        <v>58</v>
      </c>
      <c r="C37" s="36" t="s">
        <v>41</v>
      </c>
      <c r="D37" s="48"/>
      <c r="E37" s="48"/>
      <c r="F37" s="48"/>
      <c r="G37" s="48"/>
      <c r="H37" s="49"/>
      <c r="I37" s="48"/>
      <c r="J37" s="48"/>
      <c r="K37" s="48"/>
      <c r="L37" s="48"/>
      <c r="M37" s="49"/>
      <c r="N37" s="50">
        <v>10</v>
      </c>
      <c r="O37" s="50"/>
      <c r="P37" s="50">
        <v>10</v>
      </c>
      <c r="Q37" s="50"/>
      <c r="R37" s="51">
        <v>2</v>
      </c>
      <c r="S37" s="52">
        <f>T37+U37+V37+W37</f>
        <v>20</v>
      </c>
      <c r="T37" s="53">
        <f t="shared" si="25"/>
        <v>10</v>
      </c>
      <c r="U37" s="53">
        <f t="shared" si="26"/>
        <v>0</v>
      </c>
      <c r="V37" s="53">
        <f t="shared" si="27"/>
        <v>10</v>
      </c>
      <c r="W37" s="53">
        <f t="shared" si="28"/>
        <v>0</v>
      </c>
      <c r="X37" s="54">
        <f t="shared" si="29"/>
        <v>2</v>
      </c>
    </row>
    <row r="38" spans="1:24" s="25" customFormat="1" ht="20.100000000000001" customHeight="1">
      <c r="A38" s="44">
        <v>6</v>
      </c>
      <c r="B38" s="63" t="s">
        <v>59</v>
      </c>
      <c r="C38" s="36" t="s">
        <v>41</v>
      </c>
      <c r="D38" s="48"/>
      <c r="E38" s="48"/>
      <c r="F38" s="48"/>
      <c r="G38" s="48"/>
      <c r="H38" s="49"/>
      <c r="I38" s="48"/>
      <c r="J38" s="48"/>
      <c r="K38" s="48"/>
      <c r="L38" s="48"/>
      <c r="M38" s="49"/>
      <c r="N38" s="50">
        <v>10</v>
      </c>
      <c r="O38" s="50"/>
      <c r="P38" s="50">
        <v>18</v>
      </c>
      <c r="Q38" s="50"/>
      <c r="R38" s="51">
        <v>3</v>
      </c>
      <c r="S38" s="52">
        <f t="shared" ref="S38:S39" si="31">T38+U38+V38+W38</f>
        <v>28</v>
      </c>
      <c r="T38" s="53">
        <f t="shared" si="25"/>
        <v>10</v>
      </c>
      <c r="U38" s="53">
        <f t="shared" si="26"/>
        <v>0</v>
      </c>
      <c r="V38" s="53">
        <f t="shared" si="27"/>
        <v>18</v>
      </c>
      <c r="W38" s="53">
        <f t="shared" si="28"/>
        <v>0</v>
      </c>
      <c r="X38" s="54">
        <f t="shared" si="29"/>
        <v>3</v>
      </c>
    </row>
    <row r="39" spans="1:24" s="25" customFormat="1" ht="20.100000000000001" customHeight="1">
      <c r="A39" s="44">
        <v>7</v>
      </c>
      <c r="B39" s="64" t="s">
        <v>60</v>
      </c>
      <c r="C39" s="36" t="s">
        <v>24</v>
      </c>
      <c r="D39" s="48"/>
      <c r="E39" s="48"/>
      <c r="F39" s="48"/>
      <c r="G39" s="48"/>
      <c r="H39" s="49"/>
      <c r="I39" s="48"/>
      <c r="J39" s="48"/>
      <c r="K39" s="48"/>
      <c r="L39" s="48"/>
      <c r="M39" s="49"/>
      <c r="N39" s="50">
        <v>10</v>
      </c>
      <c r="O39" s="50"/>
      <c r="P39" s="50">
        <v>18</v>
      </c>
      <c r="Q39" s="50">
        <v>10</v>
      </c>
      <c r="R39" s="51">
        <v>4</v>
      </c>
      <c r="S39" s="52">
        <f t="shared" si="31"/>
        <v>38</v>
      </c>
      <c r="T39" s="53">
        <f t="shared" si="25"/>
        <v>10</v>
      </c>
      <c r="U39" s="53">
        <f t="shared" si="26"/>
        <v>0</v>
      </c>
      <c r="V39" s="53">
        <f t="shared" si="27"/>
        <v>18</v>
      </c>
      <c r="W39" s="53">
        <f t="shared" si="28"/>
        <v>10</v>
      </c>
      <c r="X39" s="54">
        <f t="shared" si="29"/>
        <v>4</v>
      </c>
    </row>
    <row r="40" spans="1:24" s="25" customFormat="1" ht="20.100000000000001" customHeight="1">
      <c r="A40" s="77" t="s">
        <v>61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9"/>
      <c r="S40" s="42">
        <f t="shared" ref="S40:X40" si="32">SUM(S41:S47)</f>
        <v>261</v>
      </c>
      <c r="T40" s="42">
        <f t="shared" si="32"/>
        <v>85</v>
      </c>
      <c r="U40" s="42">
        <f t="shared" si="32"/>
        <v>0</v>
      </c>
      <c r="V40" s="42">
        <f t="shared" si="32"/>
        <v>136</v>
      </c>
      <c r="W40" s="42">
        <f t="shared" si="32"/>
        <v>40</v>
      </c>
      <c r="X40" s="42">
        <f t="shared" si="32"/>
        <v>28</v>
      </c>
    </row>
    <row r="41" spans="1:24" s="25" customFormat="1" ht="20.100000000000001" customHeight="1">
      <c r="A41" s="44">
        <v>1</v>
      </c>
      <c r="B41" s="65" t="s">
        <v>62</v>
      </c>
      <c r="C41" s="36" t="s">
        <v>44</v>
      </c>
      <c r="D41" s="48"/>
      <c r="E41" s="48"/>
      <c r="F41" s="48"/>
      <c r="G41" s="48"/>
      <c r="H41" s="49"/>
      <c r="I41" s="48">
        <v>10</v>
      </c>
      <c r="J41" s="48"/>
      <c r="K41" s="48">
        <v>18</v>
      </c>
      <c r="L41" s="48">
        <v>10</v>
      </c>
      <c r="M41" s="49">
        <v>4</v>
      </c>
      <c r="N41" s="50"/>
      <c r="O41" s="50"/>
      <c r="P41" s="50"/>
      <c r="Q41" s="50"/>
      <c r="R41" s="51"/>
      <c r="S41" s="52">
        <f>T41+U41+V41+W41</f>
        <v>38</v>
      </c>
      <c r="T41" s="53">
        <f t="shared" ref="T41" si="33">D41+I41+N41</f>
        <v>10</v>
      </c>
      <c r="U41" s="53">
        <f t="shared" ref="U41" si="34">E41+J41+O41</f>
        <v>0</v>
      </c>
      <c r="V41" s="53">
        <f t="shared" ref="V41" si="35">F41+K41+P41</f>
        <v>18</v>
      </c>
      <c r="W41" s="53">
        <f t="shared" ref="W41" si="36">G41+L41+Q41</f>
        <v>10</v>
      </c>
      <c r="X41" s="54">
        <f t="shared" ref="X41" si="37">H41+M41+R41</f>
        <v>4</v>
      </c>
    </row>
    <row r="42" spans="1:24" s="25" customFormat="1" ht="20.100000000000001" customHeight="1">
      <c r="A42" s="44">
        <v>2</v>
      </c>
      <c r="B42" s="65" t="s">
        <v>63</v>
      </c>
      <c r="C42" s="36" t="s">
        <v>46</v>
      </c>
      <c r="D42" s="48"/>
      <c r="E42" s="48"/>
      <c r="F42" s="48"/>
      <c r="G42" s="48"/>
      <c r="H42" s="49"/>
      <c r="I42" s="48">
        <v>10</v>
      </c>
      <c r="J42" s="48"/>
      <c r="K42" s="48">
        <v>18</v>
      </c>
      <c r="L42" s="48"/>
      <c r="M42" s="49">
        <v>3</v>
      </c>
      <c r="N42" s="50"/>
      <c r="O42" s="50"/>
      <c r="P42" s="50"/>
      <c r="Q42" s="50"/>
      <c r="R42" s="51"/>
      <c r="S42" s="52">
        <f t="shared" ref="S42:S47" si="38">T42+U42+V42+W42</f>
        <v>28</v>
      </c>
      <c r="T42" s="53">
        <f t="shared" ref="T42:X47" si="39">D42+I42+N42</f>
        <v>10</v>
      </c>
      <c r="U42" s="53">
        <f t="shared" si="39"/>
        <v>0</v>
      </c>
      <c r="V42" s="53">
        <f t="shared" si="39"/>
        <v>18</v>
      </c>
      <c r="W42" s="53">
        <f>G42+L42+Q42</f>
        <v>0</v>
      </c>
      <c r="X42" s="54">
        <f t="shared" si="39"/>
        <v>3</v>
      </c>
    </row>
    <row r="43" spans="1:24" s="25" customFormat="1" ht="20.100000000000001" customHeight="1">
      <c r="A43" s="44">
        <v>3</v>
      </c>
      <c r="B43" s="65" t="s">
        <v>64</v>
      </c>
      <c r="C43" s="36" t="s">
        <v>44</v>
      </c>
      <c r="D43" s="48"/>
      <c r="E43" s="48"/>
      <c r="F43" s="48"/>
      <c r="G43" s="48"/>
      <c r="H43" s="49"/>
      <c r="I43" s="48">
        <v>15</v>
      </c>
      <c r="J43" s="48"/>
      <c r="K43" s="48">
        <v>18</v>
      </c>
      <c r="L43" s="48"/>
      <c r="M43" s="56">
        <v>4</v>
      </c>
      <c r="N43" s="50"/>
      <c r="O43" s="50"/>
      <c r="P43" s="50"/>
      <c r="Q43" s="50"/>
      <c r="R43" s="57"/>
      <c r="S43" s="52">
        <f t="shared" si="38"/>
        <v>33</v>
      </c>
      <c r="T43" s="53">
        <f t="shared" si="39"/>
        <v>15</v>
      </c>
      <c r="U43" s="53">
        <f t="shared" si="39"/>
        <v>0</v>
      </c>
      <c r="V43" s="53">
        <f t="shared" si="39"/>
        <v>18</v>
      </c>
      <c r="W43" s="53">
        <f t="shared" ref="W43" si="40">G43+L43+Q43</f>
        <v>0</v>
      </c>
      <c r="X43" s="54">
        <f t="shared" si="39"/>
        <v>4</v>
      </c>
    </row>
    <row r="44" spans="1:24" s="25" customFormat="1" ht="20.100000000000001" customHeight="1">
      <c r="A44" s="44">
        <v>4</v>
      </c>
      <c r="B44" s="65" t="s">
        <v>65</v>
      </c>
      <c r="C44" s="36" t="s">
        <v>49</v>
      </c>
      <c r="D44" s="48"/>
      <c r="E44" s="48"/>
      <c r="F44" s="48"/>
      <c r="G44" s="48"/>
      <c r="H44" s="49"/>
      <c r="I44" s="48">
        <v>10</v>
      </c>
      <c r="J44" s="48"/>
      <c r="K44" s="48">
        <v>18</v>
      </c>
      <c r="L44" s="48">
        <v>10</v>
      </c>
      <c r="M44" s="49">
        <v>4</v>
      </c>
      <c r="N44" s="50">
        <v>10</v>
      </c>
      <c r="O44" s="50"/>
      <c r="P44" s="50">
        <v>18</v>
      </c>
      <c r="Q44" s="50">
        <v>10</v>
      </c>
      <c r="R44" s="51">
        <v>4</v>
      </c>
      <c r="S44" s="52">
        <f>T44+U44+V44+W44</f>
        <v>76</v>
      </c>
      <c r="T44" s="53">
        <f t="shared" si="39"/>
        <v>20</v>
      </c>
      <c r="U44" s="53">
        <f t="shared" si="39"/>
        <v>0</v>
      </c>
      <c r="V44" s="53">
        <f t="shared" si="39"/>
        <v>36</v>
      </c>
      <c r="W44" s="53">
        <f>G44+L44+Q44</f>
        <v>20</v>
      </c>
      <c r="X44" s="54">
        <f t="shared" si="39"/>
        <v>8</v>
      </c>
    </row>
    <row r="45" spans="1:24" s="25" customFormat="1" ht="20.100000000000001" customHeight="1">
      <c r="A45" s="44">
        <v>5</v>
      </c>
      <c r="B45" s="65" t="s">
        <v>66</v>
      </c>
      <c r="C45" s="36" t="s">
        <v>41</v>
      </c>
      <c r="D45" s="48"/>
      <c r="E45" s="48"/>
      <c r="F45" s="48"/>
      <c r="G45" s="48"/>
      <c r="H45" s="49"/>
      <c r="I45" s="48"/>
      <c r="J45" s="48"/>
      <c r="K45" s="48"/>
      <c r="L45" s="48"/>
      <c r="M45" s="49"/>
      <c r="N45" s="50">
        <v>10</v>
      </c>
      <c r="O45" s="50"/>
      <c r="P45" s="50">
        <v>10</v>
      </c>
      <c r="Q45" s="50"/>
      <c r="R45" s="51">
        <v>2</v>
      </c>
      <c r="S45" s="52">
        <f t="shared" ref="S45" si="41">T45+U45+V45+W45</f>
        <v>20</v>
      </c>
      <c r="T45" s="53">
        <f t="shared" si="39"/>
        <v>10</v>
      </c>
      <c r="U45" s="53">
        <f t="shared" si="39"/>
        <v>0</v>
      </c>
      <c r="V45" s="53">
        <f>F45+K45+P45</f>
        <v>10</v>
      </c>
      <c r="W45" s="53">
        <f>G45+L45+Q45</f>
        <v>0</v>
      </c>
      <c r="X45" s="54">
        <f t="shared" si="39"/>
        <v>2</v>
      </c>
    </row>
    <row r="46" spans="1:24" s="25" customFormat="1" ht="20.100000000000001" customHeight="1">
      <c r="A46" s="44">
        <v>6</v>
      </c>
      <c r="B46" s="65" t="s">
        <v>67</v>
      </c>
      <c r="C46" s="36" t="s">
        <v>41</v>
      </c>
      <c r="D46" s="48"/>
      <c r="E46" s="48"/>
      <c r="F46" s="48"/>
      <c r="G46" s="48"/>
      <c r="H46" s="49"/>
      <c r="I46" s="48"/>
      <c r="J46" s="48"/>
      <c r="K46" s="48"/>
      <c r="L46" s="48"/>
      <c r="M46" s="49"/>
      <c r="N46" s="50">
        <v>10</v>
      </c>
      <c r="O46" s="50"/>
      <c r="P46" s="50">
        <v>18</v>
      </c>
      <c r="Q46" s="50"/>
      <c r="R46" s="51">
        <v>3</v>
      </c>
      <c r="S46" s="52">
        <f>T46+U46+V46+W46</f>
        <v>28</v>
      </c>
      <c r="T46" s="53">
        <f t="shared" si="39"/>
        <v>10</v>
      </c>
      <c r="U46" s="53">
        <f t="shared" si="39"/>
        <v>0</v>
      </c>
      <c r="V46" s="53">
        <f t="shared" si="39"/>
        <v>18</v>
      </c>
      <c r="W46" s="53">
        <f>G46+L46+Q46</f>
        <v>0</v>
      </c>
      <c r="X46" s="54">
        <f t="shared" si="39"/>
        <v>3</v>
      </c>
    </row>
    <row r="47" spans="1:24" s="25" customFormat="1" ht="20.100000000000001" customHeight="1">
      <c r="A47" s="44">
        <v>7</v>
      </c>
      <c r="B47" s="45" t="s">
        <v>68</v>
      </c>
      <c r="C47" s="36" t="s">
        <v>24</v>
      </c>
      <c r="D47" s="48"/>
      <c r="E47" s="48"/>
      <c r="F47" s="48"/>
      <c r="G47" s="48"/>
      <c r="H47" s="58"/>
      <c r="I47" s="48"/>
      <c r="J47" s="48"/>
      <c r="K47" s="48"/>
      <c r="L47" s="48"/>
      <c r="M47" s="49"/>
      <c r="N47" s="50">
        <v>10</v>
      </c>
      <c r="O47" s="50"/>
      <c r="P47" s="50">
        <v>18</v>
      </c>
      <c r="Q47" s="50">
        <v>10</v>
      </c>
      <c r="R47" s="51">
        <v>4</v>
      </c>
      <c r="S47" s="52">
        <f t="shared" si="38"/>
        <v>38</v>
      </c>
      <c r="T47" s="53">
        <f t="shared" si="39"/>
        <v>10</v>
      </c>
      <c r="U47" s="53">
        <f t="shared" si="39"/>
        <v>0</v>
      </c>
      <c r="V47" s="53">
        <f t="shared" si="39"/>
        <v>18</v>
      </c>
      <c r="W47" s="53">
        <f t="shared" si="39"/>
        <v>10</v>
      </c>
      <c r="X47" s="54">
        <f t="shared" si="39"/>
        <v>4</v>
      </c>
    </row>
    <row r="48" spans="1:24" s="25" customFormat="1" ht="20.100000000000001" customHeight="1">
      <c r="A48" s="77" t="s">
        <v>69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9"/>
      <c r="S48" s="42">
        <f>SUM(S49:S55)</f>
        <v>261</v>
      </c>
      <c r="T48" s="42">
        <f t="shared" ref="T48:X48" si="42">SUM(T49:T55)</f>
        <v>85</v>
      </c>
      <c r="U48" s="42">
        <f t="shared" si="42"/>
        <v>0</v>
      </c>
      <c r="V48" s="42">
        <f t="shared" si="42"/>
        <v>136</v>
      </c>
      <c r="W48" s="42">
        <f t="shared" si="42"/>
        <v>40</v>
      </c>
      <c r="X48" s="42">
        <f t="shared" si="42"/>
        <v>28</v>
      </c>
    </row>
    <row r="49" spans="1:24" s="25" customFormat="1" ht="20.100000000000001" customHeight="1">
      <c r="A49" s="44">
        <v>1</v>
      </c>
      <c r="B49" s="45" t="s">
        <v>70</v>
      </c>
      <c r="C49" s="36" t="s">
        <v>44</v>
      </c>
      <c r="D49" s="48"/>
      <c r="E49" s="48"/>
      <c r="F49" s="48"/>
      <c r="G49" s="48"/>
      <c r="H49" s="58"/>
      <c r="I49" s="48">
        <v>10</v>
      </c>
      <c r="J49" s="48"/>
      <c r="K49" s="48">
        <v>18</v>
      </c>
      <c r="L49" s="48">
        <v>10</v>
      </c>
      <c r="M49" s="49">
        <v>4</v>
      </c>
      <c r="N49" s="50"/>
      <c r="O49" s="50"/>
      <c r="P49" s="50"/>
      <c r="Q49" s="50"/>
      <c r="R49" s="51"/>
      <c r="S49" s="52">
        <f t="shared" ref="S49" si="43">T49+U49+V49+W49</f>
        <v>38</v>
      </c>
      <c r="T49" s="53">
        <f t="shared" ref="T49:X51" si="44">D49+I49+N49</f>
        <v>10</v>
      </c>
      <c r="U49" s="53">
        <f t="shared" si="44"/>
        <v>0</v>
      </c>
      <c r="V49" s="53">
        <f t="shared" si="44"/>
        <v>18</v>
      </c>
      <c r="W49" s="53">
        <f t="shared" si="44"/>
        <v>10</v>
      </c>
      <c r="X49" s="54">
        <f t="shared" si="44"/>
        <v>4</v>
      </c>
    </row>
    <row r="50" spans="1:24" s="25" customFormat="1" ht="20.100000000000001" customHeight="1">
      <c r="A50" s="44">
        <v>2</v>
      </c>
      <c r="B50" s="45" t="s">
        <v>71</v>
      </c>
      <c r="C50" s="36" t="s">
        <v>46</v>
      </c>
      <c r="D50" s="48"/>
      <c r="E50" s="48"/>
      <c r="F50" s="48"/>
      <c r="G50" s="48"/>
      <c r="H50" s="58"/>
      <c r="I50" s="48">
        <v>10</v>
      </c>
      <c r="J50" s="48"/>
      <c r="K50" s="48">
        <v>18</v>
      </c>
      <c r="L50" s="48"/>
      <c r="M50" s="49">
        <v>3</v>
      </c>
      <c r="N50" s="50"/>
      <c r="O50" s="50"/>
      <c r="P50" s="50"/>
      <c r="Q50" s="50"/>
      <c r="R50" s="51"/>
      <c r="S50" s="52">
        <f>T50+U50+V50+W50</f>
        <v>28</v>
      </c>
      <c r="T50" s="53">
        <f t="shared" si="44"/>
        <v>10</v>
      </c>
      <c r="U50" s="53">
        <f t="shared" si="44"/>
        <v>0</v>
      </c>
      <c r="V50" s="53">
        <f t="shared" si="44"/>
        <v>18</v>
      </c>
      <c r="W50" s="53">
        <f t="shared" si="44"/>
        <v>0</v>
      </c>
      <c r="X50" s="54">
        <f t="shared" si="44"/>
        <v>3</v>
      </c>
    </row>
    <row r="51" spans="1:24" s="25" customFormat="1" ht="20.100000000000001" customHeight="1">
      <c r="A51" s="44">
        <v>3</v>
      </c>
      <c r="B51" s="75" t="s">
        <v>72</v>
      </c>
      <c r="C51" s="36" t="s">
        <v>44</v>
      </c>
      <c r="D51" s="48"/>
      <c r="E51" s="48"/>
      <c r="F51" s="48"/>
      <c r="G51" s="48"/>
      <c r="H51" s="49"/>
      <c r="I51" s="48">
        <v>15</v>
      </c>
      <c r="J51" s="48"/>
      <c r="K51" s="48">
        <v>18</v>
      </c>
      <c r="L51" s="48"/>
      <c r="M51" s="56">
        <v>4</v>
      </c>
      <c r="N51" s="50"/>
      <c r="O51" s="50"/>
      <c r="P51" s="50"/>
      <c r="Q51" s="50"/>
      <c r="R51" s="57"/>
      <c r="S51" s="52">
        <f t="shared" ref="S51" si="45">T51+U51+V51+W51</f>
        <v>33</v>
      </c>
      <c r="T51" s="53">
        <f t="shared" si="44"/>
        <v>15</v>
      </c>
      <c r="U51" s="53">
        <f t="shared" si="44"/>
        <v>0</v>
      </c>
      <c r="V51" s="53">
        <f t="shared" si="44"/>
        <v>18</v>
      </c>
      <c r="W51" s="53">
        <f t="shared" si="44"/>
        <v>0</v>
      </c>
      <c r="X51" s="54">
        <f t="shared" si="44"/>
        <v>4</v>
      </c>
    </row>
    <row r="52" spans="1:24" s="25" customFormat="1" ht="20.100000000000001" customHeight="1">
      <c r="A52" s="44">
        <v>4</v>
      </c>
      <c r="B52" s="45" t="s">
        <v>73</v>
      </c>
      <c r="C52" s="36" t="s">
        <v>49</v>
      </c>
      <c r="D52" s="48"/>
      <c r="E52" s="48"/>
      <c r="F52" s="48"/>
      <c r="G52" s="48"/>
      <c r="H52" s="58"/>
      <c r="I52" s="48">
        <v>10</v>
      </c>
      <c r="J52" s="48"/>
      <c r="K52" s="48">
        <v>18</v>
      </c>
      <c r="L52" s="48">
        <v>10</v>
      </c>
      <c r="M52" s="49">
        <v>4</v>
      </c>
      <c r="N52" s="50">
        <v>10</v>
      </c>
      <c r="O52" s="50"/>
      <c r="P52" s="50">
        <v>18</v>
      </c>
      <c r="Q52" s="50">
        <v>10</v>
      </c>
      <c r="R52" s="51">
        <v>4</v>
      </c>
      <c r="S52" s="52">
        <f>T52+U52+V52+W52</f>
        <v>76</v>
      </c>
      <c r="T52" s="53">
        <f t="shared" ref="T52:T55" si="46">D52+I52+N52</f>
        <v>20</v>
      </c>
      <c r="U52" s="53">
        <f t="shared" ref="U52:U55" si="47">E52+J52+O52</f>
        <v>0</v>
      </c>
      <c r="V52" s="53">
        <f t="shared" ref="V52:V55" si="48">F52+K52+P52</f>
        <v>36</v>
      </c>
      <c r="W52" s="53">
        <f>G52+L52+Q52</f>
        <v>20</v>
      </c>
      <c r="X52" s="54">
        <f t="shared" ref="X52:X55" si="49">H52+M52+R52</f>
        <v>8</v>
      </c>
    </row>
    <row r="53" spans="1:24" s="25" customFormat="1" ht="20.100000000000001" customHeight="1">
      <c r="A53" s="44">
        <v>5</v>
      </c>
      <c r="B53" s="66" t="s">
        <v>74</v>
      </c>
      <c r="C53" s="36" t="s">
        <v>41</v>
      </c>
      <c r="D53" s="48"/>
      <c r="E53" s="48"/>
      <c r="F53" s="48"/>
      <c r="G53" s="48"/>
      <c r="H53" s="58"/>
      <c r="I53" s="48"/>
      <c r="J53" s="48"/>
      <c r="K53" s="48"/>
      <c r="L53" s="48"/>
      <c r="M53" s="49"/>
      <c r="N53" s="50">
        <v>10</v>
      </c>
      <c r="O53" s="50"/>
      <c r="P53" s="50">
        <v>10</v>
      </c>
      <c r="Q53" s="50"/>
      <c r="R53" s="51">
        <v>2</v>
      </c>
      <c r="S53" s="52">
        <f t="shared" ref="S53" si="50">T53+U53+V53+W53</f>
        <v>20</v>
      </c>
      <c r="T53" s="53">
        <f t="shared" si="46"/>
        <v>10</v>
      </c>
      <c r="U53" s="53">
        <f t="shared" si="47"/>
        <v>0</v>
      </c>
      <c r="V53" s="53">
        <f t="shared" si="48"/>
        <v>10</v>
      </c>
      <c r="W53" s="53">
        <f t="shared" ref="W53" si="51">G53+L53+Q53</f>
        <v>0</v>
      </c>
      <c r="X53" s="54">
        <f t="shared" si="49"/>
        <v>2</v>
      </c>
    </row>
    <row r="54" spans="1:24" s="25" customFormat="1" ht="20.100000000000001" customHeight="1">
      <c r="A54" s="44">
        <v>6</v>
      </c>
      <c r="B54" s="45" t="s">
        <v>75</v>
      </c>
      <c r="C54" s="36" t="s">
        <v>41</v>
      </c>
      <c r="D54" s="48"/>
      <c r="E54" s="48"/>
      <c r="F54" s="48"/>
      <c r="G54" s="48"/>
      <c r="H54" s="58"/>
      <c r="I54" s="48"/>
      <c r="J54" s="48"/>
      <c r="K54" s="48"/>
      <c r="L54" s="48"/>
      <c r="M54" s="49"/>
      <c r="N54" s="50">
        <v>10</v>
      </c>
      <c r="O54" s="50"/>
      <c r="P54" s="50">
        <v>18</v>
      </c>
      <c r="Q54" s="50"/>
      <c r="R54" s="51">
        <v>3</v>
      </c>
      <c r="S54" s="52">
        <f>T54+U54+V54+W54</f>
        <v>28</v>
      </c>
      <c r="T54" s="53">
        <f t="shared" si="46"/>
        <v>10</v>
      </c>
      <c r="U54" s="53">
        <f t="shared" si="47"/>
        <v>0</v>
      </c>
      <c r="V54" s="53">
        <f t="shared" si="48"/>
        <v>18</v>
      </c>
      <c r="W54" s="53">
        <f>G54+L54+Q54</f>
        <v>0</v>
      </c>
      <c r="X54" s="54">
        <f t="shared" si="49"/>
        <v>3</v>
      </c>
    </row>
    <row r="55" spans="1:24" s="25" customFormat="1" ht="20.100000000000001" customHeight="1">
      <c r="A55" s="44">
        <v>7</v>
      </c>
      <c r="B55" s="45" t="s">
        <v>76</v>
      </c>
      <c r="C55" s="36" t="s">
        <v>24</v>
      </c>
      <c r="D55" s="48"/>
      <c r="E55" s="48"/>
      <c r="F55" s="48"/>
      <c r="G55" s="48"/>
      <c r="H55" s="58"/>
      <c r="I55" s="48"/>
      <c r="J55" s="48"/>
      <c r="K55" s="48"/>
      <c r="L55" s="48"/>
      <c r="M55" s="49"/>
      <c r="N55" s="50">
        <v>10</v>
      </c>
      <c r="O55" s="50"/>
      <c r="P55" s="50">
        <v>18</v>
      </c>
      <c r="Q55" s="50">
        <v>10</v>
      </c>
      <c r="R55" s="51">
        <v>4</v>
      </c>
      <c r="S55" s="52">
        <f t="shared" ref="S55" si="52">T55+U55+V55+W55</f>
        <v>38</v>
      </c>
      <c r="T55" s="53">
        <f t="shared" si="46"/>
        <v>10</v>
      </c>
      <c r="U55" s="53">
        <f t="shared" si="47"/>
        <v>0</v>
      </c>
      <c r="V55" s="53">
        <f t="shared" si="48"/>
        <v>18</v>
      </c>
      <c r="W55" s="53">
        <f t="shared" ref="W55" si="53">G55+L55+Q55</f>
        <v>10</v>
      </c>
      <c r="X55" s="54">
        <f t="shared" si="49"/>
        <v>4</v>
      </c>
    </row>
    <row r="56" spans="1:24" s="25" customFormat="1" ht="20.100000000000001" customHeight="1">
      <c r="A56" s="82" t="s">
        <v>77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42">
        <f>S57+S58</f>
        <v>516</v>
      </c>
      <c r="T56" s="67">
        <f>SUM(T57:T58)</f>
        <v>0</v>
      </c>
      <c r="U56" s="67">
        <f>SUM(U57:U58)</f>
        <v>0</v>
      </c>
      <c r="V56" s="67">
        <f>SUM(V57:V58)</f>
        <v>0</v>
      </c>
      <c r="W56" s="67">
        <f>SUM(W57:W58)</f>
        <v>36</v>
      </c>
      <c r="X56" s="68">
        <f>SUM(X57:X58)</f>
        <v>30</v>
      </c>
    </row>
    <row r="57" spans="1:24" s="25" customFormat="1" ht="20.100000000000001" customHeight="1">
      <c r="A57" s="69">
        <v>1</v>
      </c>
      <c r="B57" s="45" t="s">
        <v>78</v>
      </c>
      <c r="C57" s="70" t="s">
        <v>79</v>
      </c>
      <c r="D57" s="48"/>
      <c r="E57" s="48"/>
      <c r="F57" s="48"/>
      <c r="G57" s="48"/>
      <c r="H57" s="49"/>
      <c r="I57" s="48"/>
      <c r="J57" s="48"/>
      <c r="K57" s="48"/>
      <c r="L57" s="48">
        <v>18</v>
      </c>
      <c r="M57" s="51">
        <v>3</v>
      </c>
      <c r="N57" s="50"/>
      <c r="O57" s="50"/>
      <c r="P57" s="50"/>
      <c r="Q57" s="50">
        <v>18</v>
      </c>
      <c r="R57" s="49">
        <v>11</v>
      </c>
      <c r="S57" s="52">
        <f>T57+U57+W57</f>
        <v>36</v>
      </c>
      <c r="T57" s="53">
        <f t="shared" ref="T57" si="54">D57+I57+N57</f>
        <v>0</v>
      </c>
      <c r="U57" s="53">
        <f t="shared" ref="U57" si="55">E57+J57+O57</f>
        <v>0</v>
      </c>
      <c r="V57" s="53">
        <f t="shared" ref="V57" si="56">F57+K57+P57</f>
        <v>0</v>
      </c>
      <c r="W57" s="53">
        <f t="shared" ref="W57" si="57">G57+L57+Q57</f>
        <v>36</v>
      </c>
      <c r="X57" s="54">
        <f t="shared" ref="X57" si="58">H57+M57+R57</f>
        <v>14</v>
      </c>
    </row>
    <row r="58" spans="1:24" s="25" customFormat="1" ht="20.100000000000001" customHeight="1">
      <c r="A58" s="69">
        <v>2</v>
      </c>
      <c r="B58" s="45" t="s">
        <v>80</v>
      </c>
      <c r="C58" s="36" t="s">
        <v>81</v>
      </c>
      <c r="D58" s="94">
        <v>16</v>
      </c>
      <c r="E58" s="95"/>
      <c r="F58" s="95"/>
      <c r="G58" s="95"/>
      <c r="H58" s="95"/>
      <c r="I58" s="95"/>
      <c r="J58" s="95"/>
      <c r="K58" s="95"/>
      <c r="L58" s="95"/>
      <c r="M58" s="96"/>
      <c r="N58" s="94">
        <v>0</v>
      </c>
      <c r="O58" s="95"/>
      <c r="P58" s="95"/>
      <c r="Q58" s="95"/>
      <c r="R58" s="97"/>
      <c r="S58" s="52">
        <v>480</v>
      </c>
      <c r="T58" s="53">
        <v>0</v>
      </c>
      <c r="U58" s="53">
        <f t="shared" ref="U58" si="59">E58+J58+O58</f>
        <v>0</v>
      </c>
      <c r="V58" s="53">
        <v>0</v>
      </c>
      <c r="W58" s="53">
        <f t="shared" ref="W58" si="60">G58+L58+Q58</f>
        <v>0</v>
      </c>
      <c r="X58" s="54">
        <f>D58+N58</f>
        <v>16</v>
      </c>
    </row>
    <row r="59" spans="1:24" s="25" customFormat="1" ht="20.100000000000001" customHeight="1">
      <c r="A59" s="87" t="s">
        <v>82</v>
      </c>
      <c r="B59" s="87"/>
      <c r="C59" s="87"/>
      <c r="D59" s="71">
        <f>SUM(D14:D31, D57)</f>
        <v>64</v>
      </c>
      <c r="E59" s="71">
        <f>SUM(E14:E31, E57)</f>
        <v>36</v>
      </c>
      <c r="F59" s="71">
        <f>SUM(F14:F31, F57)</f>
        <v>72</v>
      </c>
      <c r="G59" s="71">
        <f>SUM(G14:G31, G57)</f>
        <v>20</v>
      </c>
      <c r="H59" s="88">
        <f>SUM(H57,H41:H47,H14:H17,H19:H23)</f>
        <v>21</v>
      </c>
      <c r="I59" s="71">
        <f>SUM(I14:I31, I57)</f>
        <v>60</v>
      </c>
      <c r="J59" s="71">
        <f>SUM(J14:J31, J57)</f>
        <v>18</v>
      </c>
      <c r="K59" s="71">
        <f>SUM(K14:K31, K57)</f>
        <v>90</v>
      </c>
      <c r="L59" s="71">
        <f>SUM(L14:L31, L57)</f>
        <v>38</v>
      </c>
      <c r="M59" s="88">
        <f>SUM(M57,M41:M47,M19:M23,M14:M17)</f>
        <v>24</v>
      </c>
      <c r="N59" s="72">
        <f>SUM(N14:N31, N57)</f>
        <v>55</v>
      </c>
      <c r="O59" s="72">
        <f>SUM(O14:O31, O57)</f>
        <v>18</v>
      </c>
      <c r="P59" s="72">
        <f>SUM(P14:P31, P57)</f>
        <v>82</v>
      </c>
      <c r="Q59" s="72">
        <f>SUM(Q14:Q31, Q57)</f>
        <v>38</v>
      </c>
      <c r="R59" s="88">
        <f>SUM(R57,R41:R47,R19:R23,R14:R17)</f>
        <v>30</v>
      </c>
      <c r="S59" s="73">
        <f>S56+S24+S18+S13</f>
        <v>1071</v>
      </c>
      <c r="T59" s="73">
        <f t="shared" ref="T59:X59" si="61">T56+T24+T18+T13</f>
        <v>179</v>
      </c>
      <c r="U59" s="73">
        <f t="shared" si="61"/>
        <v>72</v>
      </c>
      <c r="V59" s="73">
        <f t="shared" si="61"/>
        <v>244</v>
      </c>
      <c r="W59" s="73">
        <f t="shared" si="61"/>
        <v>96</v>
      </c>
      <c r="X59" s="89">
        <f t="shared" si="61"/>
        <v>91</v>
      </c>
    </row>
    <row r="60" spans="1:24" s="25" customFormat="1" ht="20.100000000000001" customHeight="1">
      <c r="A60" s="87"/>
      <c r="B60" s="87"/>
      <c r="C60" s="87"/>
      <c r="D60" s="90">
        <f>SUM(D59:G59)</f>
        <v>192</v>
      </c>
      <c r="E60" s="90"/>
      <c r="F60" s="90"/>
      <c r="G60" s="90"/>
      <c r="H60" s="88"/>
      <c r="I60" s="90">
        <f>SUM(I59:L59)</f>
        <v>206</v>
      </c>
      <c r="J60" s="90"/>
      <c r="K60" s="90"/>
      <c r="L60" s="90"/>
      <c r="M60" s="88"/>
      <c r="N60" s="91">
        <f>SUM(N59:Q59)</f>
        <v>193</v>
      </c>
      <c r="O60" s="91"/>
      <c r="P60" s="91"/>
      <c r="Q60" s="91"/>
      <c r="R60" s="88"/>
      <c r="S60" s="92">
        <f>D60+I60+N60+S58</f>
        <v>1071</v>
      </c>
      <c r="T60" s="92"/>
      <c r="U60" s="92"/>
      <c r="V60" s="92"/>
      <c r="W60" s="92"/>
      <c r="X60" s="89" t="e">
        <f>#REF!+X14+#REF!+#REF!+X57</f>
        <v>#REF!</v>
      </c>
    </row>
    <row r="61" spans="1:24" s="25" customFormat="1" ht="20.100000000000001" customHeight="1">
      <c r="A61" s="87"/>
      <c r="B61" s="87"/>
      <c r="C61" s="87"/>
      <c r="D61" s="93">
        <f>I60+D60</f>
        <v>398</v>
      </c>
      <c r="E61" s="93"/>
      <c r="F61" s="93"/>
      <c r="G61" s="93"/>
      <c r="H61" s="93"/>
      <c r="I61" s="93"/>
      <c r="J61" s="93"/>
      <c r="K61" s="93"/>
      <c r="L61" s="93"/>
      <c r="M61" s="74">
        <f>H59+M59+D58</f>
        <v>61</v>
      </c>
      <c r="N61" s="98">
        <f>N60</f>
        <v>193</v>
      </c>
      <c r="O61" s="99"/>
      <c r="P61" s="99"/>
      <c r="Q61" s="100"/>
      <c r="R61" s="74">
        <f>R59</f>
        <v>30</v>
      </c>
      <c r="S61" s="92"/>
      <c r="T61" s="92"/>
      <c r="U61" s="92"/>
      <c r="V61" s="92"/>
      <c r="W61" s="92"/>
      <c r="X61" s="89" t="e">
        <f>#REF!+#REF!+#REF!+X56+#REF!</f>
        <v>#REF!</v>
      </c>
    </row>
    <row r="62" spans="1:24" ht="15" customHeight="1">
      <c r="D62" s="7"/>
      <c r="E62" s="7"/>
      <c r="F62" s="7"/>
      <c r="G62" s="7"/>
      <c r="H62" s="22"/>
      <c r="I62" s="7"/>
      <c r="J62" s="7"/>
      <c r="K62" s="7"/>
      <c r="L62" s="7"/>
      <c r="M62" s="8"/>
      <c r="N62" s="7"/>
      <c r="O62" s="7"/>
      <c r="P62" s="7"/>
      <c r="Q62" s="7"/>
      <c r="R62" s="22"/>
      <c r="S62" s="10"/>
      <c r="T62" s="10"/>
      <c r="U62" s="10"/>
      <c r="V62" s="10"/>
      <c r="W62" s="10"/>
      <c r="X62" s="11"/>
    </row>
    <row r="63" spans="1:24" ht="16.5" customHeight="1">
      <c r="A63" s="12"/>
      <c r="B63" s="12"/>
      <c r="C63" s="13"/>
      <c r="D63" s="7"/>
      <c r="E63" s="7"/>
      <c r="F63" s="7"/>
      <c r="G63" s="7"/>
      <c r="H63" s="22"/>
      <c r="I63" s="7"/>
      <c r="J63" s="7"/>
      <c r="K63" s="7"/>
      <c r="L63" s="7"/>
      <c r="M63" s="8"/>
      <c r="N63" s="7"/>
      <c r="O63" s="7"/>
      <c r="P63" s="7"/>
      <c r="Q63" s="7"/>
      <c r="R63" s="22"/>
      <c r="S63" s="14"/>
      <c r="T63" s="14"/>
      <c r="U63" s="14"/>
      <c r="V63" s="14"/>
      <c r="W63" s="14"/>
      <c r="X63" s="11"/>
    </row>
    <row r="64" spans="1:24" s="15" customFormat="1" ht="13.5" customHeight="1">
      <c r="B64" s="23"/>
      <c r="C64" s="16"/>
      <c r="D64" s="3"/>
      <c r="E64" s="3"/>
      <c r="F64" s="3"/>
      <c r="G64" s="3"/>
      <c r="H64" s="19"/>
      <c r="I64" s="3"/>
      <c r="J64" s="3"/>
      <c r="K64" s="3"/>
      <c r="L64" s="3"/>
      <c r="M64" s="8"/>
      <c r="N64" s="3"/>
      <c r="O64" s="3"/>
      <c r="P64" s="3"/>
      <c r="Q64" s="3"/>
      <c r="R64" s="19"/>
      <c r="S64" s="9"/>
      <c r="T64" s="9"/>
      <c r="U64" s="9"/>
      <c r="V64" s="9"/>
      <c r="W64" s="9"/>
      <c r="X64" s="17"/>
    </row>
    <row r="65" ht="12" customHeight="1"/>
  </sheetData>
  <mergeCells count="42">
    <mergeCell ref="N61:Q61"/>
    <mergeCell ref="A1:X1"/>
    <mergeCell ref="A2:X2"/>
    <mergeCell ref="A3:X3"/>
    <mergeCell ref="A7:X7"/>
    <mergeCell ref="A8:X8"/>
    <mergeCell ref="A4:X4"/>
    <mergeCell ref="A5:X5"/>
    <mergeCell ref="A6:X6"/>
    <mergeCell ref="D10:M10"/>
    <mergeCell ref="N10:R10"/>
    <mergeCell ref="D11:G11"/>
    <mergeCell ref="H11:H12"/>
    <mergeCell ref="N11:Q11"/>
    <mergeCell ref="S10:S12"/>
    <mergeCell ref="T10:W11"/>
    <mergeCell ref="X10:X12"/>
    <mergeCell ref="A59:C61"/>
    <mergeCell ref="H59:H60"/>
    <mergeCell ref="M59:M60"/>
    <mergeCell ref="R59:R60"/>
    <mergeCell ref="X59:X61"/>
    <mergeCell ref="D60:G60"/>
    <mergeCell ref="I60:L60"/>
    <mergeCell ref="N60:Q60"/>
    <mergeCell ref="S60:W61"/>
    <mergeCell ref="D61:L61"/>
    <mergeCell ref="A24:R24"/>
    <mergeCell ref="A56:R56"/>
    <mergeCell ref="A40:R40"/>
    <mergeCell ref="D58:M58"/>
    <mergeCell ref="N58:R58"/>
    <mergeCell ref="A48:R48"/>
    <mergeCell ref="A32:R32"/>
    <mergeCell ref="A13:R13"/>
    <mergeCell ref="A18:R18"/>
    <mergeCell ref="I11:L11"/>
    <mergeCell ref="M11:M12"/>
    <mergeCell ref="A10:A12"/>
    <mergeCell ref="B10:B12"/>
    <mergeCell ref="C10:C12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0" firstPageNumber="0" orientation="portrait" r:id="rId1"/>
  <rowBreaks count="1" manualBreakCount="1">
    <brk id="58" max="16383" man="1"/>
  </rowBreaks>
  <colBreaks count="1" manualBreakCount="1"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87B118C3D11E429166168FB9314E72" ma:contentTypeVersion="0" ma:contentTypeDescription="Utwórz nowy dokument." ma:contentTypeScope="" ma:versionID="181a6454d024915fb80665549474cb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fd4dfa73aff86833de96de8900c00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8F27D-9171-4766-8097-EA822F798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D7227-1AAF-422F-AF20-2FEE2F595E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8F259B-5037-4D53-9939-E6D36D1DE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Informatyka ST</vt:lpstr>
      <vt:lpstr>'Plan Informatyka ST'!Obszar_wydruku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2025-11-07T10:52:22Z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0x010100BD87B118C3D11E429166168FB9314E72</vt:lpwstr>
  </property>
</Properties>
</file>