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4-25 US program studiów na kierunku MiBM II stopień\"/>
    </mc:Choice>
  </mc:AlternateContent>
  <xr:revisionPtr revIDLastSave="0" documentId="13_ncr:1_{C2145888-F76E-407D-BEC9-7338CB287FC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X31" i="1"/>
  <c r="X29" i="1"/>
  <c r="S29" i="1"/>
  <c r="R32" i="1"/>
  <c r="M32" i="1"/>
  <c r="N32" i="1"/>
  <c r="D32" i="1"/>
  <c r="R30" i="1"/>
  <c r="M30" i="1"/>
  <c r="H30" i="1"/>
  <c r="E30" i="1"/>
  <c r="D31" i="1"/>
  <c r="R23" i="4"/>
  <c r="Q23" i="4"/>
  <c r="P23" i="4"/>
  <c r="O23" i="4"/>
  <c r="N23" i="4"/>
  <c r="M23" i="4"/>
  <c r="L23" i="4"/>
  <c r="K23" i="4"/>
  <c r="J23" i="4"/>
  <c r="I23" i="4"/>
  <c r="T19" i="4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6" i="1"/>
  <c r="K26" i="1"/>
  <c r="L26" i="1"/>
  <c r="M26" i="1"/>
  <c r="N26" i="1"/>
  <c r="O26" i="1"/>
  <c r="P26" i="1"/>
  <c r="Q26" i="1"/>
  <c r="R26" i="1"/>
  <c r="I26" i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7" i="1" s="1"/>
  <c r="S30" i="1" s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F30" i="1"/>
  <c r="G30" i="1"/>
  <c r="S26" i="1" l="1"/>
  <c r="S25" i="1" s="1"/>
  <c r="D30" i="1" l="1"/>
  <c r="Q30" i="1" l="1"/>
  <c r="P30" i="1"/>
  <c r="O30" i="1"/>
  <c r="N30" i="1"/>
  <c r="I31" i="1" l="1"/>
  <c r="V30" i="1" l="1"/>
  <c r="U30" i="1"/>
  <c r="N31" i="1"/>
  <c r="X30" i="1"/>
  <c r="T30" i="1"/>
  <c r="W30" i="1" l="1"/>
</calcChain>
</file>

<file path=xl/sharedStrings.xml><?xml version="1.0" encoding="utf-8"?>
<sst xmlns="http://schemas.openxmlformats.org/spreadsheetml/2006/main" count="182" uniqueCount="76">
  <si>
    <t>Załącznik nr 2</t>
  </si>
  <si>
    <t xml:space="preserve">do Programu studiów na kierunku mechanika i budowa maszyn - studia drugiego stopnia o profilu praktycznym, </t>
  </si>
  <si>
    <t xml:space="preserve">PLAN  STUDIÓW  NIESTACJONARNYCH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</si>
  <si>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</si>
  <si>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</si>
  <si>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</si>
  <si>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</si>
  <si>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</si>
  <si>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</si>
  <si>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</si>
  <si>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</si>
  <si>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</si>
  <si>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</si>
  <si>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</si>
  <si>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</si>
  <si>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</si>
  <si>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</si>
  <si>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</si>
  <si>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</si>
  <si>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</si>
  <si>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</si>
  <si>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</si>
  <si>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</si>
  <si>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</si>
  <si>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</si>
  <si>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</si>
  <si>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</si>
  <si>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</si>
  <si>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</si>
  <si>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</si>
  <si>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</si>
  <si>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</si>
  <si>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</si>
  <si>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 xml:space="preserve">Zaawansowane techniki inżynierii wytwarzania </t>
  </si>
  <si>
    <t>E I</t>
  </si>
  <si>
    <t>Zaawansowane materiały inżynierskie</t>
  </si>
  <si>
    <t>z. o. II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</si>
  <si>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</si>
  <si>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</si>
  <si>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</si>
  <si>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</si>
  <si>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</si>
  <si>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</si>
  <si>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</si>
  <si>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</si>
  <si>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</si>
  <si>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</si>
  <si>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</si>
  <si>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</si>
  <si>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</si>
  <si>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</si>
  <si>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</si>
  <si>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</si>
  <si>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</si>
  <si>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Układy hydrauliczne i pneumatyczne</t>
  </si>
  <si>
    <t>Modelowanie i analiza konstrukcji</t>
  </si>
  <si>
    <t>E II</t>
  </si>
  <si>
    <t>Inżynieria rekonstrukcji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</si>
  <si>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</si>
  <si>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</si>
  <si>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</si>
  <si>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</si>
  <si>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</si>
  <si>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</si>
  <si>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</si>
  <si>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</si>
  <si>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</si>
  <si>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</si>
  <si>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</si>
  <si>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</si>
  <si>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24 czerwca 2025 r.</t>
  </si>
  <si>
    <t>stanowiącego załącznik do Uchwały nr 44/000/2025 Senatu AJP</t>
  </si>
  <si>
    <t>obowiązuje I rok od r.a. 2025/2026</t>
  </si>
  <si>
    <t>Podstawy odlewnictwa</t>
  </si>
  <si>
    <t>Oprzyrządowanie technologiczne obróbki metali</t>
  </si>
  <si>
    <t>Podstawy procesów odlewniczych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</si>
</sst>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1" fontId="15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S31" sqref="S31:W32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95" t="s">
        <v>71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98" t="s">
        <v>72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99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96" t="s">
        <v>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1:44" ht="15" customHeight="1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44" ht="15.75" customHeight="1"/>
    <row r="10" spans="1:44" s="8" customFormat="1" ht="15" customHeight="1">
      <c r="A10" s="114" t="s">
        <v>5</v>
      </c>
      <c r="B10" s="114" t="s">
        <v>6</v>
      </c>
      <c r="C10" s="115" t="s">
        <v>7</v>
      </c>
      <c r="D10" s="116" t="s">
        <v>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 t="s">
        <v>9</v>
      </c>
      <c r="O10" s="116"/>
      <c r="P10" s="116"/>
      <c r="Q10" s="116"/>
      <c r="R10" s="116"/>
      <c r="S10" s="100" t="s">
        <v>10</v>
      </c>
      <c r="T10" s="101" t="s">
        <v>11</v>
      </c>
      <c r="U10" s="101"/>
      <c r="V10" s="101"/>
      <c r="W10" s="101"/>
      <c r="X10" s="102" t="s">
        <v>12</v>
      </c>
    </row>
    <row r="11" spans="1:44" s="8" customFormat="1" ht="15" customHeight="1">
      <c r="A11" s="114"/>
      <c r="B11" s="114"/>
      <c r="C11" s="115"/>
      <c r="D11" s="113" t="s">
        <v>13</v>
      </c>
      <c r="E11" s="113"/>
      <c r="F11" s="113"/>
      <c r="G11" s="113"/>
      <c r="H11" s="102" t="s">
        <v>12</v>
      </c>
      <c r="I11" s="113" t="s">
        <v>14</v>
      </c>
      <c r="J11" s="113"/>
      <c r="K11" s="113"/>
      <c r="L11" s="113"/>
      <c r="M11" s="102" t="s">
        <v>12</v>
      </c>
      <c r="N11" s="117" t="s">
        <v>15</v>
      </c>
      <c r="O11" s="117"/>
      <c r="P11" s="117"/>
      <c r="Q11" s="117"/>
      <c r="R11" s="102" t="s">
        <v>12</v>
      </c>
      <c r="S11" s="100"/>
      <c r="T11" s="101"/>
      <c r="U11" s="101"/>
      <c r="V11" s="101"/>
      <c r="W11" s="101"/>
      <c r="X11" s="102"/>
    </row>
    <row r="12" spans="1:44" s="10" customFormat="1" ht="20.100000000000001" customHeight="1">
      <c r="A12" s="114"/>
      <c r="B12" s="114"/>
      <c r="C12" s="115"/>
      <c r="D12" s="67" t="s">
        <v>16</v>
      </c>
      <c r="E12" s="67" t="s">
        <v>17</v>
      </c>
      <c r="F12" s="67" t="s">
        <v>18</v>
      </c>
      <c r="G12" s="67" t="s">
        <v>19</v>
      </c>
      <c r="H12" s="102"/>
      <c r="I12" s="67" t="s">
        <v>16</v>
      </c>
      <c r="J12" s="67" t="s">
        <v>17</v>
      </c>
      <c r="K12" s="67" t="s">
        <v>18</v>
      </c>
      <c r="L12" s="67" t="s">
        <v>19</v>
      </c>
      <c r="M12" s="102"/>
      <c r="N12" s="68" t="s">
        <v>16</v>
      </c>
      <c r="O12" s="68" t="s">
        <v>17</v>
      </c>
      <c r="P12" s="68" t="s">
        <v>18</v>
      </c>
      <c r="Q12" s="68" t="s">
        <v>19</v>
      </c>
      <c r="R12" s="102"/>
      <c r="S12" s="100"/>
      <c r="T12" s="69" t="s">
        <v>20</v>
      </c>
      <c r="U12" s="69" t="s">
        <v>21</v>
      </c>
      <c r="V12" s="69" t="s">
        <v>18</v>
      </c>
      <c r="W12" s="69" t="s">
        <v>19</v>
      </c>
      <c r="X12" s="102"/>
      <c r="Y12" s="9"/>
    </row>
    <row r="13" spans="1:44" s="12" customFormat="1" ht="24.95" customHeight="1">
      <c r="A13" s="112" t="s">
        <v>22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70">
        <f t="shared" ref="S13:X13" si="0">SUM(S14:S17)</f>
        <v>106</v>
      </c>
      <c r="T13" s="70">
        <f t="shared" si="0"/>
        <v>24</v>
      </c>
      <c r="U13" s="70">
        <f t="shared" si="0"/>
        <v>64</v>
      </c>
      <c r="V13" s="70">
        <f t="shared" si="0"/>
        <v>18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23</v>
      </c>
      <c r="C14" s="35" t="s">
        <v>24</v>
      </c>
      <c r="D14" s="40"/>
      <c r="E14" s="40">
        <v>18</v>
      </c>
      <c r="F14" s="40"/>
      <c r="G14" s="40"/>
      <c r="H14" s="41">
        <v>2</v>
      </c>
      <c r="I14" s="40"/>
      <c r="J14" s="40">
        <v>18</v>
      </c>
      <c r="K14" s="40"/>
      <c r="L14" s="40"/>
      <c r="M14" s="41">
        <v>2</v>
      </c>
      <c r="N14" s="42"/>
      <c r="O14" s="42">
        <v>18</v>
      </c>
      <c r="P14" s="42"/>
      <c r="Q14" s="42"/>
      <c r="R14" s="43">
        <v>2</v>
      </c>
      <c r="S14" s="73">
        <f>T14+U14+V14+W14</f>
        <v>54</v>
      </c>
      <c r="T14" s="74">
        <f>D14+I14+N14</f>
        <v>0</v>
      </c>
      <c r="U14" s="74">
        <f t="shared" ref="U14:W14" si="1">E14+J14+O14</f>
        <v>54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25</v>
      </c>
      <c r="C15" s="35" t="s">
        <v>26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27</v>
      </c>
      <c r="C16" s="35" t="s">
        <v>28</v>
      </c>
      <c r="D16" s="40">
        <v>10</v>
      </c>
      <c r="E16" s="40"/>
      <c r="F16" s="40">
        <v>18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28</v>
      </c>
      <c r="T16" s="74">
        <f t="shared" si="3"/>
        <v>10</v>
      </c>
      <c r="U16" s="74">
        <f t="shared" si="4"/>
        <v>0</v>
      </c>
      <c r="V16" s="74">
        <f t="shared" si="5"/>
        <v>18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29</v>
      </c>
      <c r="C17" s="35" t="s">
        <v>30</v>
      </c>
      <c r="D17" s="40">
        <v>10</v>
      </c>
      <c r="E17" s="40">
        <v>10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20</v>
      </c>
      <c r="T17" s="74">
        <f t="shared" si="3"/>
        <v>10</v>
      </c>
      <c r="U17" s="74">
        <f t="shared" si="4"/>
        <v>10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112" t="s">
        <v>31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70">
        <f t="shared" ref="S18:X18" si="8">SUM(S19:S24)</f>
        <v>177</v>
      </c>
      <c r="T18" s="70">
        <f t="shared" si="8"/>
        <v>65</v>
      </c>
      <c r="U18" s="70">
        <f t="shared" si="8"/>
        <v>10</v>
      </c>
      <c r="V18" s="70">
        <f t="shared" si="8"/>
        <v>84</v>
      </c>
      <c r="W18" s="70">
        <f t="shared" si="8"/>
        <v>18</v>
      </c>
      <c r="X18" s="71">
        <f t="shared" si="8"/>
        <v>20</v>
      </c>
    </row>
    <row r="19" spans="1:24" ht="24.95" customHeight="1">
      <c r="A19" s="72">
        <v>1</v>
      </c>
      <c r="B19" s="36" t="s">
        <v>32</v>
      </c>
      <c r="C19" s="35" t="s">
        <v>28</v>
      </c>
      <c r="D19" s="40">
        <v>10</v>
      </c>
      <c r="E19" s="40"/>
      <c r="F19" s="40">
        <v>18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28</v>
      </c>
      <c r="T19" s="74">
        <f>D19+I19+N19</f>
        <v>10</v>
      </c>
      <c r="U19" s="74">
        <f t="shared" ref="U19" si="10">E19+J19+O19</f>
        <v>0</v>
      </c>
      <c r="V19" s="74">
        <f t="shared" ref="V19" si="11">F19+K19+P19</f>
        <v>18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33</v>
      </c>
      <c r="C20" s="35" t="s">
        <v>34</v>
      </c>
      <c r="D20" s="40">
        <v>15</v>
      </c>
      <c r="E20" s="40"/>
      <c r="F20" s="40">
        <v>10</v>
      </c>
      <c r="G20" s="40">
        <v>18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43</v>
      </c>
      <c r="T20" s="74">
        <f t="shared" ref="T20:T23" si="13">D20+I20+N20</f>
        <v>15</v>
      </c>
      <c r="U20" s="74">
        <f t="shared" ref="U20:U23" si="14">E20+J20+O20</f>
        <v>0</v>
      </c>
      <c r="V20" s="74">
        <f t="shared" ref="V20:V23" si="15">F20+K20+P20</f>
        <v>10</v>
      </c>
      <c r="W20" s="74">
        <f t="shared" ref="W20:W23" si="16">G20+L20+Q20</f>
        <v>18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35</v>
      </c>
      <c r="C21" s="35" t="s">
        <v>36</v>
      </c>
      <c r="D21" s="40">
        <v>10</v>
      </c>
      <c r="E21" s="40"/>
      <c r="F21" s="40">
        <v>10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20</v>
      </c>
      <c r="T21" s="74">
        <f t="shared" si="13"/>
        <v>10</v>
      </c>
      <c r="U21" s="74">
        <f t="shared" si="14"/>
        <v>0</v>
      </c>
      <c r="V21" s="74">
        <f t="shared" si="15"/>
        <v>10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37</v>
      </c>
      <c r="C22" s="35" t="s">
        <v>36</v>
      </c>
      <c r="D22" s="40">
        <v>10</v>
      </c>
      <c r="E22" s="40"/>
      <c r="F22" s="40">
        <v>18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28</v>
      </c>
      <c r="T22" s="74">
        <f>D22+I22+N22</f>
        <v>10</v>
      </c>
      <c r="U22" s="74">
        <f>E22+J22+O22</f>
        <v>0</v>
      </c>
      <c r="V22" s="74">
        <f>F22+K22+P22</f>
        <v>18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38</v>
      </c>
      <c r="C23" s="35" t="s">
        <v>39</v>
      </c>
      <c r="D23" s="40"/>
      <c r="E23" s="40"/>
      <c r="F23" s="40"/>
      <c r="G23" s="40"/>
      <c r="H23" s="41"/>
      <c r="I23" s="40">
        <v>10</v>
      </c>
      <c r="J23" s="40">
        <v>10</v>
      </c>
      <c r="K23" s="40">
        <v>18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38</v>
      </c>
      <c r="T23" s="74">
        <f t="shared" si="13"/>
        <v>10</v>
      </c>
      <c r="U23" s="74">
        <f t="shared" si="14"/>
        <v>10</v>
      </c>
      <c r="V23" s="74">
        <f t="shared" si="15"/>
        <v>18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40</v>
      </c>
      <c r="C24" s="35" t="s">
        <v>41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10</v>
      </c>
      <c r="O24" s="42"/>
      <c r="P24" s="42">
        <v>10</v>
      </c>
      <c r="Q24" s="42"/>
      <c r="R24" s="43">
        <v>2</v>
      </c>
      <c r="S24" s="73">
        <f>T24+U24+V24+W24</f>
        <v>20</v>
      </c>
      <c r="T24" s="74">
        <f t="shared" ref="T24:X24" si="18">D24+I24+N24</f>
        <v>10</v>
      </c>
      <c r="U24" s="74">
        <f t="shared" si="18"/>
        <v>0</v>
      </c>
      <c r="V24" s="74">
        <f t="shared" si="18"/>
        <v>10</v>
      </c>
      <c r="W24" s="74">
        <f t="shared" si="18"/>
        <v>0</v>
      </c>
      <c r="X24" s="75">
        <f t="shared" si="18"/>
        <v>2</v>
      </c>
    </row>
    <row r="25" spans="1:24" ht="24.95" customHeight="1">
      <c r="A25" s="112" t="s">
        <v>42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76">
        <f t="shared" ref="S25:X25" si="19">S26</f>
        <v>251</v>
      </c>
      <c r="T25" s="76">
        <f t="shared" si="19"/>
        <v>85</v>
      </c>
      <c r="U25" s="76">
        <f t="shared" si="19"/>
        <v>0</v>
      </c>
      <c r="V25" s="76">
        <f t="shared" si="19"/>
        <v>118</v>
      </c>
      <c r="W25" s="76">
        <f t="shared" si="19"/>
        <v>48</v>
      </c>
      <c r="X25" s="77">
        <f t="shared" si="19"/>
        <v>27</v>
      </c>
    </row>
    <row r="26" spans="1:24" ht="24.95" customHeight="1">
      <c r="A26" s="72">
        <v>1</v>
      </c>
      <c r="B26" s="34" t="s">
        <v>43</v>
      </c>
      <c r="C26" s="35"/>
      <c r="D26" s="78"/>
      <c r="E26" s="78"/>
      <c r="F26" s="78"/>
      <c r="G26" s="78"/>
      <c r="H26" s="79"/>
      <c r="I26" s="40">
        <f>IPMiU!I23</f>
        <v>45</v>
      </c>
      <c r="J26" s="40">
        <f>IPMiU!J23</f>
        <v>0</v>
      </c>
      <c r="K26" s="40">
        <f>IPMiU!K23</f>
        <v>72</v>
      </c>
      <c r="L26" s="40">
        <f>IPMiU!L23</f>
        <v>20</v>
      </c>
      <c r="M26" s="41">
        <f>IPMiU!M23</f>
        <v>15</v>
      </c>
      <c r="N26" s="42">
        <f>IPMiU!N23</f>
        <v>40</v>
      </c>
      <c r="O26" s="42">
        <f>IPMiU!O23</f>
        <v>0</v>
      </c>
      <c r="P26" s="42">
        <f>IPMiU!P23</f>
        <v>46</v>
      </c>
      <c r="Q26" s="42">
        <f>IPMiU!Q23</f>
        <v>28</v>
      </c>
      <c r="R26" s="43">
        <f>IPMiU!R23</f>
        <v>12</v>
      </c>
      <c r="S26" s="73">
        <f>SUM(T26:W26)</f>
        <v>251</v>
      </c>
      <c r="T26" s="74">
        <f t="shared" ref="T26" si="20">D26+I26+N26</f>
        <v>85</v>
      </c>
      <c r="U26" s="74">
        <f t="shared" ref="U26" si="21">E26+J26+O26</f>
        <v>0</v>
      </c>
      <c r="V26" s="74">
        <f t="shared" ref="V26" si="22">F26+K26+P26</f>
        <v>118</v>
      </c>
      <c r="W26" s="74">
        <f t="shared" ref="W26" si="23">G26+L26+Q26</f>
        <v>48</v>
      </c>
      <c r="X26" s="75">
        <f t="shared" ref="X26" si="24">H26+M26+R26</f>
        <v>27</v>
      </c>
    </row>
    <row r="27" spans="1:24" ht="24.95" customHeight="1">
      <c r="A27" s="112" t="s">
        <v>44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70">
        <f>S28+S29</f>
        <v>516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36</v>
      </c>
      <c r="X27" s="81">
        <f>SUM(X28:X29)</f>
        <v>32</v>
      </c>
    </row>
    <row r="28" spans="1:24" ht="24.95" customHeight="1">
      <c r="A28" s="35">
        <v>1</v>
      </c>
      <c r="B28" s="39" t="s">
        <v>45</v>
      </c>
      <c r="C28" s="38" t="s">
        <v>46</v>
      </c>
      <c r="D28" s="44"/>
      <c r="E28" s="44"/>
      <c r="F28" s="44"/>
      <c r="G28" s="44"/>
      <c r="H28" s="45"/>
      <c r="I28" s="44"/>
      <c r="J28" s="44"/>
      <c r="K28" s="44"/>
      <c r="L28" s="44">
        <v>18</v>
      </c>
      <c r="M28" s="46">
        <v>2</v>
      </c>
      <c r="N28" s="47"/>
      <c r="O28" s="47"/>
      <c r="P28" s="47"/>
      <c r="Q28" s="47">
        <v>18</v>
      </c>
      <c r="R28" s="45">
        <v>14</v>
      </c>
      <c r="S28" s="73">
        <f>T28+U28+W28</f>
        <v>36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36</v>
      </c>
      <c r="X28" s="75">
        <f>H28+M28+R28</f>
        <v>16</v>
      </c>
    </row>
    <row r="29" spans="1:24" ht="24.95" customHeight="1">
      <c r="A29" s="35">
        <v>2</v>
      </c>
      <c r="B29" s="36" t="s">
        <v>47</v>
      </c>
      <c r="C29" s="35" t="s">
        <v>48</v>
      </c>
      <c r="D29" s="130">
        <v>480</v>
      </c>
      <c r="E29" s="130"/>
      <c r="F29" s="130"/>
      <c r="G29" s="130"/>
      <c r="H29" s="130"/>
      <c r="I29" s="130"/>
      <c r="J29" s="130"/>
      <c r="K29" s="130"/>
      <c r="L29" s="130"/>
      <c r="M29" s="43">
        <v>16</v>
      </c>
      <c r="N29" s="130"/>
      <c r="O29" s="130"/>
      <c r="P29" s="130"/>
      <c r="Q29" s="130"/>
      <c r="R29" s="131"/>
      <c r="S29" s="48">
        <f>D29+N29</f>
        <v>480</v>
      </c>
      <c r="T29" s="74">
        <v>0</v>
      </c>
      <c r="U29" s="74">
        <v>0</v>
      </c>
      <c r="V29" s="74">
        <v>0</v>
      </c>
      <c r="W29" s="74">
        <v>0</v>
      </c>
      <c r="X29" s="75">
        <f>M29+R29</f>
        <v>16</v>
      </c>
    </row>
    <row r="30" spans="1:24" ht="24.95" customHeight="1">
      <c r="A30" s="103" t="s">
        <v>49</v>
      </c>
      <c r="B30" s="103"/>
      <c r="C30" s="103"/>
      <c r="D30" s="82">
        <f>SUM(D14:D28)</f>
        <v>69</v>
      </c>
      <c r="E30" s="82">
        <f>SUM(E14:E28)</f>
        <v>28</v>
      </c>
      <c r="F30" s="82">
        <f>SUM(F14:F28)</f>
        <v>74</v>
      </c>
      <c r="G30" s="82">
        <f>SUM(G14:G28)</f>
        <v>18</v>
      </c>
      <c r="H30" s="104">
        <f>SUM(H14:H28)</f>
        <v>21</v>
      </c>
      <c r="I30" s="82">
        <f>SUM(I14:I28)</f>
        <v>55</v>
      </c>
      <c r="J30" s="82">
        <f>SUM(J14:J28)</f>
        <v>28</v>
      </c>
      <c r="K30" s="82">
        <f>SUM(K14:K28)</f>
        <v>90</v>
      </c>
      <c r="L30" s="82">
        <f>SUM(L14:L28)</f>
        <v>38</v>
      </c>
      <c r="M30" s="104">
        <f>SUM(M14:M28)</f>
        <v>23</v>
      </c>
      <c r="N30" s="83">
        <f>SUM(N14:N28)</f>
        <v>50</v>
      </c>
      <c r="O30" s="83">
        <f>SUM(O14:O28)</f>
        <v>18</v>
      </c>
      <c r="P30" s="83">
        <f>SUM(P14:P28)</f>
        <v>56</v>
      </c>
      <c r="Q30" s="83">
        <f>SUM(Q14:Q28)</f>
        <v>46</v>
      </c>
      <c r="R30" s="104">
        <f>SUM(R14:R28)</f>
        <v>30</v>
      </c>
      <c r="S30" s="76">
        <f>S27+S25+S18+S13</f>
        <v>1050</v>
      </c>
      <c r="T30" s="76">
        <f t="shared" ref="T30:X30" si="28">T27+T25+T18+T13</f>
        <v>174</v>
      </c>
      <c r="U30" s="76">
        <f t="shared" si="28"/>
        <v>74</v>
      </c>
      <c r="V30" s="76">
        <f t="shared" si="28"/>
        <v>220</v>
      </c>
      <c r="W30" s="76">
        <f t="shared" si="28"/>
        <v>102</v>
      </c>
      <c r="X30" s="94">
        <f t="shared" si="28"/>
        <v>90</v>
      </c>
    </row>
    <row r="31" spans="1:24" ht="24.95" customHeight="1">
      <c r="A31" s="103"/>
      <c r="B31" s="103"/>
      <c r="C31" s="103"/>
      <c r="D31" s="108">
        <f>SUM(D30:G30)</f>
        <v>189</v>
      </c>
      <c r="E31" s="108"/>
      <c r="F31" s="108"/>
      <c r="G31" s="108"/>
      <c r="H31" s="104"/>
      <c r="I31" s="108">
        <f>SUM(I30:L30)</f>
        <v>211</v>
      </c>
      <c r="J31" s="108"/>
      <c r="K31" s="108"/>
      <c r="L31" s="108"/>
      <c r="M31" s="104"/>
      <c r="N31" s="109">
        <f>SUM(N30:Q30)</f>
        <v>170</v>
      </c>
      <c r="O31" s="109"/>
      <c r="P31" s="109"/>
      <c r="Q31" s="109"/>
      <c r="R31" s="104"/>
      <c r="S31" s="110">
        <f>D32+N32</f>
        <v>1050</v>
      </c>
      <c r="T31" s="110"/>
      <c r="U31" s="110"/>
      <c r="V31" s="110"/>
      <c r="W31" s="110"/>
      <c r="X31" s="132">
        <f>M32+R32</f>
        <v>90</v>
      </c>
    </row>
    <row r="32" spans="1:24" ht="24.95" customHeight="1">
      <c r="A32" s="103"/>
      <c r="B32" s="103"/>
      <c r="C32" s="103"/>
      <c r="D32" s="111">
        <f>I31+D31+D29</f>
        <v>880</v>
      </c>
      <c r="E32" s="111"/>
      <c r="F32" s="111"/>
      <c r="G32" s="111"/>
      <c r="H32" s="111"/>
      <c r="I32" s="111"/>
      <c r="J32" s="111"/>
      <c r="K32" s="111"/>
      <c r="L32" s="111"/>
      <c r="M32" s="84">
        <f>H30+M29+M30</f>
        <v>60</v>
      </c>
      <c r="N32" s="105">
        <f>N31+N29</f>
        <v>170</v>
      </c>
      <c r="O32" s="106"/>
      <c r="P32" s="106"/>
      <c r="Q32" s="107"/>
      <c r="R32" s="84">
        <f>R29+R30</f>
        <v>30</v>
      </c>
      <c r="S32" s="110"/>
      <c r="T32" s="110"/>
      <c r="U32" s="110"/>
      <c r="V32" s="110"/>
      <c r="W32" s="110"/>
      <c r="X32" s="133"/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D29:L29"/>
    <mergeCell ref="N29:Q29"/>
    <mergeCell ref="X31:X32"/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  <mergeCell ref="S10:S12"/>
    <mergeCell ref="T10:W11"/>
    <mergeCell ref="X10:X12"/>
    <mergeCell ref="A30:C32"/>
    <mergeCell ref="H30:H31"/>
    <mergeCell ref="M30:M31"/>
    <mergeCell ref="R30:R31"/>
    <mergeCell ref="N32:Q32"/>
    <mergeCell ref="D31:G31"/>
    <mergeCell ref="I31:L31"/>
    <mergeCell ref="N31:Q31"/>
    <mergeCell ref="S31:W32"/>
    <mergeCell ref="D32:L32"/>
    <mergeCell ref="A1:X1"/>
    <mergeCell ref="A2:X2"/>
    <mergeCell ref="A3:X3"/>
    <mergeCell ref="A7:X7"/>
    <mergeCell ref="A8:X8"/>
    <mergeCell ref="A4:X4"/>
    <mergeCell ref="A5:X5"/>
    <mergeCell ref="A6:X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  <ignoredError sqref="D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B20" sqref="B20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3.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14.25" customHeight="1">
      <c r="A3" s="95" t="s">
        <v>71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15" customHeight="1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12.75" customHeight="1">
      <c r="A5" s="98" t="s">
        <v>72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4" s="58" customFormat="1" ht="15" customHeight="1">
      <c r="A6" s="99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</row>
    <row r="7" spans="1:24" s="58" customFormat="1" ht="15" customHeight="1">
      <c r="A7" s="96" t="s">
        <v>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1:24" ht="15" customHeight="1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ht="15" customHeight="1">
      <c r="A9" s="122" t="s">
        <v>50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4" ht="24" customHeight="1"/>
    <row r="11" spans="1:24" ht="15" customHeight="1">
      <c r="A11" s="101" t="s">
        <v>5</v>
      </c>
      <c r="B11" s="123" t="s">
        <v>6</v>
      </c>
      <c r="C11" s="124" t="s">
        <v>51</v>
      </c>
      <c r="D11" s="125" t="s">
        <v>8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 t="s">
        <v>9</v>
      </c>
      <c r="O11" s="125"/>
      <c r="P11" s="125"/>
      <c r="Q11" s="125"/>
      <c r="R11" s="125"/>
      <c r="S11" s="119" t="s">
        <v>10</v>
      </c>
      <c r="T11" s="118" t="s">
        <v>11</v>
      </c>
      <c r="U11" s="118"/>
      <c r="V11" s="118"/>
      <c r="W11" s="118"/>
      <c r="X11" s="126" t="s">
        <v>12</v>
      </c>
    </row>
    <row r="12" spans="1:24" ht="15" customHeight="1">
      <c r="A12" s="101"/>
      <c r="B12" s="123"/>
      <c r="C12" s="124"/>
      <c r="D12" s="127" t="s">
        <v>13</v>
      </c>
      <c r="E12" s="127"/>
      <c r="F12" s="127"/>
      <c r="G12" s="127"/>
      <c r="H12" s="128" t="s">
        <v>12</v>
      </c>
      <c r="I12" s="127" t="s">
        <v>14</v>
      </c>
      <c r="J12" s="127"/>
      <c r="K12" s="127"/>
      <c r="L12" s="127"/>
      <c r="M12" s="128" t="s">
        <v>12</v>
      </c>
      <c r="N12" s="129" t="s">
        <v>15</v>
      </c>
      <c r="O12" s="129"/>
      <c r="P12" s="129"/>
      <c r="Q12" s="129"/>
      <c r="R12" s="128" t="s">
        <v>12</v>
      </c>
      <c r="S12" s="119"/>
      <c r="T12" s="118"/>
      <c r="U12" s="118"/>
      <c r="V12" s="118"/>
      <c r="W12" s="118"/>
      <c r="X12" s="126"/>
    </row>
    <row r="13" spans="1:24" ht="20.100000000000001" customHeight="1">
      <c r="A13" s="101"/>
      <c r="B13" s="123"/>
      <c r="C13" s="124"/>
      <c r="D13" s="40" t="s">
        <v>16</v>
      </c>
      <c r="E13" s="40" t="s">
        <v>17</v>
      </c>
      <c r="F13" s="40" t="s">
        <v>18</v>
      </c>
      <c r="G13" s="40" t="s">
        <v>19</v>
      </c>
      <c r="H13" s="128"/>
      <c r="I13" s="40" t="s">
        <v>16</v>
      </c>
      <c r="J13" s="40" t="s">
        <v>17</v>
      </c>
      <c r="K13" s="40" t="s">
        <v>18</v>
      </c>
      <c r="L13" s="40" t="s">
        <v>19</v>
      </c>
      <c r="M13" s="128"/>
      <c r="N13" s="42" t="s">
        <v>16</v>
      </c>
      <c r="O13" s="42" t="s">
        <v>17</v>
      </c>
      <c r="P13" s="42" t="s">
        <v>18</v>
      </c>
      <c r="Q13" s="42" t="s">
        <v>19</v>
      </c>
      <c r="R13" s="128"/>
      <c r="S13" s="119"/>
      <c r="T13" s="66" t="s">
        <v>20</v>
      </c>
      <c r="U13" s="66" t="s">
        <v>17</v>
      </c>
      <c r="V13" s="85" t="s">
        <v>18</v>
      </c>
      <c r="W13" s="85" t="s">
        <v>19</v>
      </c>
      <c r="X13" s="126"/>
    </row>
    <row r="14" spans="1:24" ht="24.95" customHeight="1">
      <c r="A14" s="120" t="s">
        <v>52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4" ht="24.95" customHeight="1">
      <c r="A15" s="86">
        <v>1</v>
      </c>
      <c r="B15" s="64" t="s">
        <v>53</v>
      </c>
      <c r="C15" s="65" t="s">
        <v>36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54</v>
      </c>
      <c r="C16" s="65" t="s">
        <v>36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si="0"/>
        <v>38</v>
      </c>
      <c r="T16" s="87">
        <f t="shared" ref="T16:T22" si="2">D16+I16+N16</f>
        <v>10</v>
      </c>
      <c r="U16" s="87">
        <f t="shared" ref="U16:U22" si="3">E16+J16+O16</f>
        <v>0</v>
      </c>
      <c r="V16" s="87">
        <f t="shared" ref="V16:V22" si="4">F16+K16+P16</f>
        <v>18</v>
      </c>
      <c r="W16" s="87">
        <f t="shared" ref="W16:W22" si="5">G16+L16+Q16</f>
        <v>10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55</v>
      </c>
      <c r="C17" s="65" t="s">
        <v>56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33</v>
      </c>
      <c r="T17" s="87">
        <f t="shared" si="2"/>
        <v>15</v>
      </c>
      <c r="U17" s="87">
        <f t="shared" si="3"/>
        <v>0</v>
      </c>
      <c r="V17" s="87">
        <f t="shared" si="4"/>
        <v>18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57</v>
      </c>
      <c r="C18" s="65" t="s">
        <v>36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74</v>
      </c>
      <c r="C19" s="65" t="s">
        <v>24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0"/>
        <v>38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10</v>
      </c>
      <c r="X19" s="79">
        <f t="shared" si="6"/>
        <v>4</v>
      </c>
    </row>
    <row r="20" spans="1:24" ht="24.95" customHeight="1">
      <c r="A20" s="86">
        <v>6</v>
      </c>
      <c r="B20" s="64" t="s">
        <v>73</v>
      </c>
      <c r="C20" s="65" t="s">
        <v>24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0"/>
        <v>20</v>
      </c>
      <c r="T20" s="87">
        <f t="shared" si="2"/>
        <v>10</v>
      </c>
      <c r="U20" s="87">
        <f t="shared" si="3"/>
        <v>0</v>
      </c>
      <c r="V20" s="87">
        <f t="shared" si="4"/>
        <v>10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58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0"/>
        <v>28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59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0"/>
        <v>28</v>
      </c>
      <c r="T22" s="87">
        <f t="shared" si="2"/>
        <v>10</v>
      </c>
      <c r="U22" s="87">
        <f t="shared" si="3"/>
        <v>0</v>
      </c>
      <c r="V22" s="87">
        <f t="shared" si="4"/>
        <v>0</v>
      </c>
      <c r="W22" s="87">
        <f t="shared" si="5"/>
        <v>18</v>
      </c>
      <c r="X22" s="79">
        <f t="shared" si="6"/>
        <v>3</v>
      </c>
    </row>
    <row r="23" spans="1:24" ht="24.95" customHeight="1">
      <c r="A23" s="121" t="s">
        <v>60</v>
      </c>
      <c r="B23" s="121"/>
      <c r="C23" s="121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R23" si="7">SUM(I15:I22)</f>
        <v>45</v>
      </c>
      <c r="J23" s="53">
        <f t="shared" si="7"/>
        <v>0</v>
      </c>
      <c r="K23" s="53">
        <f t="shared" si="7"/>
        <v>72</v>
      </c>
      <c r="L23" s="53">
        <f t="shared" si="7"/>
        <v>20</v>
      </c>
      <c r="M23" s="55">
        <f t="shared" si="7"/>
        <v>15</v>
      </c>
      <c r="N23" s="54">
        <f t="shared" si="7"/>
        <v>40</v>
      </c>
      <c r="O23" s="54">
        <f t="shared" si="7"/>
        <v>0</v>
      </c>
      <c r="P23" s="54">
        <f t="shared" si="7"/>
        <v>46</v>
      </c>
      <c r="Q23" s="54">
        <f t="shared" si="7"/>
        <v>28</v>
      </c>
      <c r="R23" s="56">
        <f t="shared" si="7"/>
        <v>12</v>
      </c>
      <c r="S23" s="76">
        <f t="shared" ref="S23:X23" si="8">SUM(S15:S22)</f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</sheetData>
  <mergeCells count="25"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  <mergeCell ref="A6:X6"/>
    <mergeCell ref="A7:X7"/>
    <mergeCell ref="T11:W12"/>
    <mergeCell ref="S11:S13"/>
    <mergeCell ref="A1:X1"/>
    <mergeCell ref="A2:X2"/>
    <mergeCell ref="A3:X3"/>
    <mergeCell ref="A4:X4"/>
    <mergeCell ref="A5:X5"/>
  </mergeCells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B15" sqref="B15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7.2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6.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14.25" customHeight="1">
      <c r="A3" s="95" t="s">
        <v>71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17.25" customHeight="1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12.75" customHeight="1">
      <c r="A5" s="98" t="s">
        <v>72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4" s="58" customFormat="1" ht="15" customHeight="1">
      <c r="A6" s="99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</row>
    <row r="7" spans="1:24" s="58" customFormat="1" ht="15" customHeight="1">
      <c r="A7" s="96" t="s">
        <v>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1:24" ht="15" customHeight="1">
      <c r="A8" s="97" t="s">
        <v>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ht="15" customHeight="1">
      <c r="A9" s="122" t="s">
        <v>61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4" ht="24" customHeight="1"/>
    <row r="11" spans="1:24" ht="15" customHeight="1">
      <c r="A11" s="101" t="s">
        <v>5</v>
      </c>
      <c r="B11" s="123" t="s">
        <v>6</v>
      </c>
      <c r="C11" s="124" t="s">
        <v>51</v>
      </c>
      <c r="D11" s="125" t="s">
        <v>8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 t="s">
        <v>9</v>
      </c>
      <c r="O11" s="125"/>
      <c r="P11" s="125"/>
      <c r="Q11" s="125"/>
      <c r="R11" s="125"/>
      <c r="S11" s="119" t="s">
        <v>10</v>
      </c>
      <c r="T11" s="118" t="s">
        <v>11</v>
      </c>
      <c r="U11" s="118"/>
      <c r="V11" s="118"/>
      <c r="W11" s="118"/>
      <c r="X11" s="126" t="s">
        <v>12</v>
      </c>
    </row>
    <row r="12" spans="1:24" ht="15" customHeight="1">
      <c r="A12" s="101"/>
      <c r="B12" s="123"/>
      <c r="C12" s="124"/>
      <c r="D12" s="127" t="s">
        <v>13</v>
      </c>
      <c r="E12" s="127"/>
      <c r="F12" s="127"/>
      <c r="G12" s="127"/>
      <c r="H12" s="128" t="s">
        <v>12</v>
      </c>
      <c r="I12" s="127" t="s">
        <v>14</v>
      </c>
      <c r="J12" s="127"/>
      <c r="K12" s="127"/>
      <c r="L12" s="127"/>
      <c r="M12" s="128" t="s">
        <v>12</v>
      </c>
      <c r="N12" s="129" t="s">
        <v>15</v>
      </c>
      <c r="O12" s="129"/>
      <c r="P12" s="129"/>
      <c r="Q12" s="129"/>
      <c r="R12" s="128" t="s">
        <v>12</v>
      </c>
      <c r="S12" s="119"/>
      <c r="T12" s="118"/>
      <c r="U12" s="118"/>
      <c r="V12" s="118"/>
      <c r="W12" s="118"/>
      <c r="X12" s="126"/>
    </row>
    <row r="13" spans="1:24" ht="20.100000000000001" customHeight="1">
      <c r="A13" s="101"/>
      <c r="B13" s="123"/>
      <c r="C13" s="124"/>
      <c r="D13" s="40" t="s">
        <v>16</v>
      </c>
      <c r="E13" s="40" t="s">
        <v>17</v>
      </c>
      <c r="F13" s="40" t="s">
        <v>18</v>
      </c>
      <c r="G13" s="40" t="s">
        <v>19</v>
      </c>
      <c r="H13" s="128"/>
      <c r="I13" s="40" t="s">
        <v>16</v>
      </c>
      <c r="J13" s="40" t="s">
        <v>17</v>
      </c>
      <c r="K13" s="40" t="s">
        <v>18</v>
      </c>
      <c r="L13" s="40" t="s">
        <v>19</v>
      </c>
      <c r="M13" s="128"/>
      <c r="N13" s="42" t="s">
        <v>16</v>
      </c>
      <c r="O13" s="42" t="s">
        <v>17</v>
      </c>
      <c r="P13" s="42" t="s">
        <v>18</v>
      </c>
      <c r="Q13" s="42" t="s">
        <v>19</v>
      </c>
      <c r="R13" s="128"/>
      <c r="S13" s="119"/>
      <c r="T13" s="66" t="s">
        <v>20</v>
      </c>
      <c r="U13" s="66" t="s">
        <v>17</v>
      </c>
      <c r="V13" s="85" t="s">
        <v>18</v>
      </c>
      <c r="W13" s="85" t="s">
        <v>19</v>
      </c>
      <c r="X13" s="126"/>
    </row>
    <row r="14" spans="1:24" ht="24.95" customHeight="1">
      <c r="A14" s="120" t="s">
        <v>62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4" ht="24.95" customHeight="1">
      <c r="A15" s="86">
        <v>1</v>
      </c>
      <c r="B15" s="64" t="s">
        <v>75</v>
      </c>
      <c r="C15" s="65" t="s">
        <v>36</v>
      </c>
      <c r="D15" s="49"/>
      <c r="E15" s="49"/>
      <c r="F15" s="49"/>
      <c r="G15" s="49"/>
      <c r="H15" s="37"/>
      <c r="I15" s="49">
        <v>10</v>
      </c>
      <c r="J15" s="49"/>
      <c r="K15" s="49">
        <v>18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28</v>
      </c>
      <c r="T15" s="87">
        <f>D15+I15+N15</f>
        <v>10</v>
      </c>
      <c r="U15" s="87">
        <f t="shared" ref="U15:W15" si="1">E15+J15+O15</f>
        <v>0</v>
      </c>
      <c r="V15" s="87">
        <f t="shared" si="1"/>
        <v>18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63</v>
      </c>
      <c r="C16" s="65" t="s">
        <v>36</v>
      </c>
      <c r="D16" s="49"/>
      <c r="E16" s="49"/>
      <c r="F16" s="49"/>
      <c r="G16" s="49"/>
      <c r="H16" s="50"/>
      <c r="I16" s="52">
        <v>10</v>
      </c>
      <c r="J16" s="49"/>
      <c r="K16" s="49">
        <v>18</v>
      </c>
      <c r="L16" s="49">
        <v>10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38</v>
      </c>
      <c r="T16" s="87">
        <f t="shared" ref="T16:T22" si="3">D16+I16+N16</f>
        <v>10</v>
      </c>
      <c r="U16" s="87">
        <f t="shared" ref="U16:U22" si="4">E16+J16+O16</f>
        <v>0</v>
      </c>
      <c r="V16" s="87">
        <f t="shared" ref="V16:V22" si="5">F16+K16+P16</f>
        <v>18</v>
      </c>
      <c r="W16" s="87">
        <f t="shared" ref="W16:W22" si="6">G16+L16+Q16</f>
        <v>10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64</v>
      </c>
      <c r="C17" s="65" t="s">
        <v>56</v>
      </c>
      <c r="D17" s="49"/>
      <c r="E17" s="49"/>
      <c r="F17" s="49"/>
      <c r="G17" s="49"/>
      <c r="H17" s="50"/>
      <c r="I17" s="52">
        <v>15</v>
      </c>
      <c r="J17" s="49"/>
      <c r="K17" s="49">
        <v>18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33</v>
      </c>
      <c r="T17" s="87">
        <f t="shared" si="3"/>
        <v>15</v>
      </c>
      <c r="U17" s="87">
        <f t="shared" si="4"/>
        <v>0</v>
      </c>
      <c r="V17" s="87">
        <f t="shared" si="5"/>
        <v>18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65</v>
      </c>
      <c r="C18" s="65" t="s">
        <v>36</v>
      </c>
      <c r="D18" s="49"/>
      <c r="E18" s="49"/>
      <c r="F18" s="49"/>
      <c r="G18" s="49"/>
      <c r="H18" s="50"/>
      <c r="I18" s="49">
        <v>10</v>
      </c>
      <c r="J18" s="49"/>
      <c r="K18" s="49">
        <v>18</v>
      </c>
      <c r="L18" s="49">
        <v>10</v>
      </c>
      <c r="M18" s="50">
        <v>4</v>
      </c>
      <c r="N18" s="51"/>
      <c r="O18" s="51"/>
      <c r="P18" s="51"/>
      <c r="Q18" s="51"/>
      <c r="R18" s="50"/>
      <c r="S18" s="76">
        <f>T18+U18+V18+W18</f>
        <v>38</v>
      </c>
      <c r="T18" s="87">
        <f>D18+I18+N18</f>
        <v>10</v>
      </c>
      <c r="U18" s="87">
        <f>E18+J18+O18</f>
        <v>0</v>
      </c>
      <c r="V18" s="87">
        <f>F18+K18+P18</f>
        <v>18</v>
      </c>
      <c r="W18" s="87">
        <f>G18+L18+Q18</f>
        <v>10</v>
      </c>
      <c r="X18" s="79">
        <f>H18+M18+R18</f>
        <v>4</v>
      </c>
    </row>
    <row r="19" spans="1:24" ht="24.95" customHeight="1">
      <c r="A19" s="86">
        <v>5</v>
      </c>
      <c r="B19" s="64" t="s">
        <v>66</v>
      </c>
      <c r="C19" s="65" t="s">
        <v>24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>
        <v>10</v>
      </c>
      <c r="R19" s="50">
        <v>4</v>
      </c>
      <c r="S19" s="76">
        <f t="shared" si="2"/>
        <v>38</v>
      </c>
      <c r="T19" s="87">
        <f t="shared" si="3"/>
        <v>10</v>
      </c>
      <c r="U19" s="87">
        <f t="shared" si="4"/>
        <v>0</v>
      </c>
      <c r="V19" s="87">
        <f t="shared" si="5"/>
        <v>18</v>
      </c>
      <c r="W19" s="87">
        <f t="shared" si="6"/>
        <v>10</v>
      </c>
      <c r="X19" s="79">
        <f t="shared" si="7"/>
        <v>4</v>
      </c>
    </row>
    <row r="20" spans="1:24" ht="24.95" customHeight="1">
      <c r="A20" s="86">
        <v>6</v>
      </c>
      <c r="B20" s="64" t="s">
        <v>67</v>
      </c>
      <c r="C20" s="65" t="s">
        <v>24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10</v>
      </c>
      <c r="O20" s="51"/>
      <c r="P20" s="51">
        <v>10</v>
      </c>
      <c r="Q20" s="51"/>
      <c r="R20" s="37">
        <v>2</v>
      </c>
      <c r="S20" s="76">
        <f t="shared" si="2"/>
        <v>20</v>
      </c>
      <c r="T20" s="87">
        <f t="shared" si="3"/>
        <v>10</v>
      </c>
      <c r="U20" s="87">
        <f t="shared" si="4"/>
        <v>0</v>
      </c>
      <c r="V20" s="87">
        <f t="shared" si="5"/>
        <v>10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68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/>
      <c r="R21" s="37">
        <v>3</v>
      </c>
      <c r="S21" s="76">
        <f t="shared" si="2"/>
        <v>28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69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10</v>
      </c>
      <c r="O22" s="51"/>
      <c r="P22" s="51"/>
      <c r="Q22" s="51">
        <v>18</v>
      </c>
      <c r="R22" s="37">
        <v>3</v>
      </c>
      <c r="S22" s="76">
        <f t="shared" si="2"/>
        <v>28</v>
      </c>
      <c r="T22" s="87">
        <f t="shared" si="3"/>
        <v>10</v>
      </c>
      <c r="U22" s="87">
        <f t="shared" si="4"/>
        <v>0</v>
      </c>
      <c r="V22" s="87">
        <f t="shared" si="5"/>
        <v>0</v>
      </c>
      <c r="W22" s="87">
        <f t="shared" si="6"/>
        <v>18</v>
      </c>
      <c r="X22" s="79">
        <f t="shared" si="7"/>
        <v>3</v>
      </c>
    </row>
    <row r="23" spans="1:24" ht="24.95" customHeight="1">
      <c r="A23" s="121" t="s">
        <v>60</v>
      </c>
      <c r="B23" s="121"/>
      <c r="C23" s="121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45</v>
      </c>
      <c r="J23" s="53">
        <f t="shared" ref="J23:X23" si="8">SUM(J15:J22)</f>
        <v>0</v>
      </c>
      <c r="K23" s="53">
        <f t="shared" si="8"/>
        <v>72</v>
      </c>
      <c r="L23" s="53">
        <f t="shared" si="8"/>
        <v>20</v>
      </c>
      <c r="M23" s="55">
        <f t="shared" si="8"/>
        <v>15</v>
      </c>
      <c r="N23" s="54">
        <f t="shared" si="8"/>
        <v>40</v>
      </c>
      <c r="O23" s="54">
        <f t="shared" si="8"/>
        <v>0</v>
      </c>
      <c r="P23" s="54">
        <f t="shared" si="8"/>
        <v>46</v>
      </c>
      <c r="Q23" s="54">
        <f t="shared" si="8"/>
        <v>28</v>
      </c>
      <c r="R23" s="56">
        <f t="shared" si="8"/>
        <v>12</v>
      </c>
      <c r="S23" s="76">
        <f t="shared" si="8"/>
        <v>251</v>
      </c>
      <c r="T23" s="89">
        <f t="shared" si="8"/>
        <v>85</v>
      </c>
      <c r="U23" s="89">
        <f t="shared" si="8"/>
        <v>0</v>
      </c>
      <c r="V23" s="89">
        <f t="shared" si="8"/>
        <v>118</v>
      </c>
      <c r="W23" s="89">
        <f t="shared" si="8"/>
        <v>48</v>
      </c>
      <c r="X23" s="90">
        <f t="shared" si="8"/>
        <v>27</v>
      </c>
    </row>
    <row r="24" spans="1:24" ht="14.45" customHeight="1"/>
  </sheetData>
  <mergeCells count="25"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2025-11-20T11:14:50Z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